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7.xml" ContentType="application/vnd.openxmlformats-officedocument.spreadsheetml.pivotTab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https://thegreenwerk.sharepoint.com/sites/thegreenwerk-Server/Freigegebene Dokumente/1_Projects/ICAT_CF Tracking_2022/1_Content/Activity 3 - Production of the guide/Toolbox/"/>
    </mc:Choice>
  </mc:AlternateContent>
  <xr:revisionPtr revIDLastSave="60" documentId="8_{028FC0A2-2248-1144-AD9C-1EE3EF239314}" xr6:coauthVersionLast="47" xr6:coauthVersionMax="47" xr10:uidLastSave="{3C97ED56-C68F-014E-B054-C4C6EDBEE597}"/>
  <bookViews>
    <workbookView xWindow="-48760" yWindow="-6800" windowWidth="42120" windowHeight="25480" xr2:uid="{00000000-000D-0000-FFFF-FFFF00000000}"/>
  </bookViews>
  <sheets>
    <sheet name="Front page" sheetId="6" r:id="rId1"/>
    <sheet name="CF Tracking Template" sheetId="1" r:id="rId2"/>
    <sheet name="CF Dashboard" sheetId="10" r:id="rId3"/>
    <sheet name="Comparison ex-ante vs ex-post" sheetId="13" r:id="rId4"/>
    <sheet name="CTF Table III.7 " sheetId="11" r:id="rId5"/>
    <sheet name="Parameters &amp; Categories" sheetId="2" r:id="rId6"/>
  </sheets>
  <calcPr calcId="191029"/>
  <pivotCaches>
    <pivotCache cacheId="2" r:id="rId7"/>
    <pivotCache cacheId="3" r:id="rId8"/>
  </pivotCache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P18" i="1" l="1"/>
  <c r="AQ18" i="1"/>
  <c r="AI18" i="1"/>
  <c r="AA18" i="1"/>
  <c r="AB18" i="1"/>
  <c r="AC18" i="1"/>
  <c r="Z18" i="1"/>
  <c r="B13" i="11" l="1"/>
  <c r="C13" i="11"/>
  <c r="D13" i="11"/>
  <c r="E13" i="11"/>
  <c r="F13" i="11"/>
  <c r="G13" i="11"/>
  <c r="H13" i="11"/>
  <c r="I13" i="11"/>
  <c r="J13" i="11"/>
  <c r="K13" i="11"/>
  <c r="L13" i="11"/>
  <c r="M13" i="11"/>
  <c r="N13" i="11"/>
  <c r="O13" i="11"/>
  <c r="P13" i="11"/>
  <c r="Q13" i="11"/>
  <c r="R13" i="11"/>
  <c r="S13" i="11"/>
  <c r="B20" i="11"/>
  <c r="C20" i="11"/>
  <c r="D20" i="11"/>
  <c r="E20" i="11"/>
  <c r="F20" i="11"/>
  <c r="G20" i="11"/>
  <c r="I20" i="11"/>
  <c r="J20" i="11"/>
  <c r="L20" i="11"/>
  <c r="M20" i="11"/>
  <c r="N20" i="11"/>
  <c r="O20" i="11"/>
  <c r="P20" i="11"/>
  <c r="Q20" i="11"/>
  <c r="R20" i="11"/>
  <c r="S20" i="11"/>
  <c r="B21" i="11"/>
  <c r="C21" i="11"/>
  <c r="D21" i="11"/>
  <c r="E21" i="11"/>
  <c r="F21" i="11"/>
  <c r="G21" i="11"/>
  <c r="H21" i="11"/>
  <c r="I21" i="11"/>
  <c r="J21" i="11"/>
  <c r="K21" i="11"/>
  <c r="L21" i="11"/>
  <c r="M21" i="11"/>
  <c r="N21" i="11"/>
  <c r="O21" i="11"/>
  <c r="P21" i="11"/>
  <c r="Q21" i="11"/>
  <c r="R21" i="11"/>
  <c r="S21" i="11"/>
  <c r="B22" i="11"/>
  <c r="C22" i="11"/>
  <c r="D22" i="11"/>
  <c r="E22" i="11"/>
  <c r="F22" i="11"/>
  <c r="G22" i="11"/>
  <c r="H22" i="11"/>
  <c r="I22" i="11"/>
  <c r="J22" i="11"/>
  <c r="K22" i="11"/>
  <c r="L22" i="11"/>
  <c r="M22" i="11"/>
  <c r="N22" i="11"/>
  <c r="O22" i="11"/>
  <c r="P22" i="11"/>
  <c r="Q22" i="11"/>
  <c r="R22" i="11"/>
  <c r="S22" i="11"/>
  <c r="B23" i="11"/>
  <c r="C23" i="11"/>
  <c r="D23" i="11"/>
  <c r="E23" i="11"/>
  <c r="F23" i="11"/>
  <c r="G23" i="11"/>
  <c r="H23" i="11"/>
  <c r="I23" i="11"/>
  <c r="J23" i="11"/>
  <c r="K23" i="11"/>
  <c r="L23" i="11"/>
  <c r="M23" i="11"/>
  <c r="N23" i="11"/>
  <c r="O23" i="11"/>
  <c r="P23" i="11"/>
  <c r="Q23" i="11"/>
  <c r="R23" i="11"/>
  <c r="S23" i="11"/>
  <c r="B24" i="11"/>
  <c r="C24" i="11"/>
  <c r="D24" i="11"/>
  <c r="E24" i="11"/>
  <c r="F24" i="11"/>
  <c r="G24" i="11"/>
  <c r="H24" i="11"/>
  <c r="I24" i="11"/>
  <c r="J24" i="11"/>
  <c r="K24" i="11"/>
  <c r="L24" i="11"/>
  <c r="M24" i="11"/>
  <c r="N24" i="11"/>
  <c r="O24" i="11"/>
  <c r="P24" i="11"/>
  <c r="Q24" i="11"/>
  <c r="R24" i="11"/>
  <c r="S24" i="11"/>
  <c r="B25" i="11"/>
  <c r="C25" i="11"/>
  <c r="D25" i="11"/>
  <c r="E25" i="11"/>
  <c r="F25" i="11"/>
  <c r="G25" i="11"/>
  <c r="H25" i="11"/>
  <c r="I25" i="11"/>
  <c r="J25" i="11"/>
  <c r="K25" i="11"/>
  <c r="L25" i="11"/>
  <c r="M25" i="11"/>
  <c r="N25" i="11"/>
  <c r="O25" i="11"/>
  <c r="P25" i="11"/>
  <c r="Q25" i="11"/>
  <c r="R25" i="11"/>
  <c r="S25" i="11"/>
  <c r="B26" i="11"/>
  <c r="C26" i="11"/>
  <c r="D26" i="11"/>
  <c r="E26" i="11"/>
  <c r="F26" i="11"/>
  <c r="G26" i="11"/>
  <c r="H26" i="11"/>
  <c r="I26" i="11"/>
  <c r="J26" i="11"/>
  <c r="K26" i="11"/>
  <c r="L26" i="11"/>
  <c r="M26" i="11"/>
  <c r="N26" i="11"/>
  <c r="O26" i="11"/>
  <c r="P26" i="11"/>
  <c r="Q26" i="11"/>
  <c r="R26" i="11"/>
  <c r="S26" i="11"/>
  <c r="B27" i="11"/>
  <c r="C27" i="11"/>
  <c r="D27" i="11"/>
  <c r="E27" i="11"/>
  <c r="F27" i="11"/>
  <c r="G27" i="11"/>
  <c r="H27" i="11"/>
  <c r="I27" i="11"/>
  <c r="J27" i="11"/>
  <c r="K27" i="11"/>
  <c r="L27" i="11"/>
  <c r="M27" i="11"/>
  <c r="N27" i="11"/>
  <c r="O27" i="11"/>
  <c r="P27" i="11"/>
  <c r="Q27" i="11"/>
  <c r="R27" i="11"/>
  <c r="S27" i="11"/>
  <c r="B28" i="11"/>
  <c r="C28" i="11"/>
  <c r="D28" i="11"/>
  <c r="E28" i="11"/>
  <c r="F28" i="11"/>
  <c r="G28" i="11"/>
  <c r="H28" i="11"/>
  <c r="I28" i="11"/>
  <c r="J28" i="11"/>
  <c r="K28" i="11"/>
  <c r="L28" i="11"/>
  <c r="M28" i="11"/>
  <c r="N28" i="11"/>
  <c r="O28" i="11"/>
  <c r="P28" i="11"/>
  <c r="Q28" i="11"/>
  <c r="R28" i="11"/>
  <c r="S28" i="11"/>
  <c r="B29" i="11"/>
  <c r="C29" i="11"/>
  <c r="D29" i="11"/>
  <c r="E29" i="11"/>
  <c r="F29" i="11"/>
  <c r="G29" i="11"/>
  <c r="H29" i="11"/>
  <c r="I29" i="11"/>
  <c r="J29" i="11"/>
  <c r="K29" i="11"/>
  <c r="L29" i="11"/>
  <c r="M29" i="11"/>
  <c r="N29" i="11"/>
  <c r="O29" i="11"/>
  <c r="P29" i="11"/>
  <c r="Q29" i="11"/>
  <c r="R29" i="11"/>
  <c r="S29" i="11"/>
  <c r="B30" i="11"/>
  <c r="C30" i="11"/>
  <c r="D30" i="11"/>
  <c r="E30" i="11"/>
  <c r="F30" i="11"/>
  <c r="G30" i="11"/>
  <c r="H30" i="11"/>
  <c r="I30" i="11"/>
  <c r="J30" i="11"/>
  <c r="K30" i="11"/>
  <c r="L30" i="11"/>
  <c r="M30" i="11"/>
  <c r="N30" i="11"/>
  <c r="O30" i="11"/>
  <c r="P30" i="11"/>
  <c r="Q30" i="11"/>
  <c r="R30" i="11"/>
  <c r="S30" i="11"/>
  <c r="K15" i="11"/>
  <c r="K16" i="11"/>
  <c r="K17" i="11"/>
  <c r="B12" i="11"/>
  <c r="C12" i="11"/>
  <c r="D12" i="11"/>
  <c r="E12" i="11"/>
  <c r="F12" i="11"/>
  <c r="I12" i="11"/>
  <c r="J12" i="11"/>
  <c r="L12" i="11"/>
  <c r="M12" i="11"/>
  <c r="N12" i="11"/>
  <c r="O12" i="11"/>
  <c r="P12" i="11"/>
  <c r="Q12" i="11"/>
  <c r="R12" i="11"/>
  <c r="S12" i="11"/>
  <c r="B14" i="11"/>
  <c r="C14" i="11"/>
  <c r="D14" i="11"/>
  <c r="E14" i="11"/>
  <c r="F14" i="11"/>
  <c r="I14" i="11"/>
  <c r="J14" i="11"/>
  <c r="L14" i="11"/>
  <c r="M14" i="11"/>
  <c r="N14" i="11"/>
  <c r="O14" i="11"/>
  <c r="P14" i="11"/>
  <c r="Q14" i="11"/>
  <c r="R14" i="11"/>
  <c r="S14" i="11"/>
  <c r="B15" i="11"/>
  <c r="C15" i="11"/>
  <c r="D15" i="11"/>
  <c r="E15" i="11"/>
  <c r="F15" i="11"/>
  <c r="I15" i="11"/>
  <c r="J15" i="11"/>
  <c r="L15" i="11"/>
  <c r="M15" i="11"/>
  <c r="N15" i="11"/>
  <c r="O15" i="11"/>
  <c r="P15" i="11"/>
  <c r="Q15" i="11"/>
  <c r="R15" i="11"/>
  <c r="S15" i="11"/>
  <c r="B16" i="11"/>
  <c r="C16" i="11"/>
  <c r="D16" i="11"/>
  <c r="E16" i="11"/>
  <c r="F16" i="11"/>
  <c r="G16" i="11"/>
  <c r="H16" i="11"/>
  <c r="I16" i="11"/>
  <c r="J16" i="11"/>
  <c r="L16" i="11"/>
  <c r="M16" i="11"/>
  <c r="N16" i="11"/>
  <c r="O16" i="11"/>
  <c r="P16" i="11"/>
  <c r="Q16" i="11"/>
  <c r="R16" i="11"/>
  <c r="S16" i="11"/>
  <c r="B17" i="11"/>
  <c r="C17" i="11"/>
  <c r="D17" i="11"/>
  <c r="E17" i="11"/>
  <c r="F17" i="11"/>
  <c r="G17" i="11"/>
  <c r="H17" i="11"/>
  <c r="I17" i="11"/>
  <c r="J17" i="11"/>
  <c r="L17" i="11"/>
  <c r="M17" i="11"/>
  <c r="N17" i="11"/>
  <c r="O17" i="11"/>
  <c r="P17" i="11"/>
  <c r="Q17" i="11"/>
  <c r="R17" i="11"/>
  <c r="S17" i="11"/>
  <c r="B18" i="11"/>
  <c r="C18" i="11"/>
  <c r="D18" i="11"/>
  <c r="E18" i="11"/>
  <c r="F18" i="11"/>
  <c r="I18" i="11"/>
  <c r="J18" i="11"/>
  <c r="L18" i="11"/>
  <c r="M18" i="11"/>
  <c r="N18" i="11"/>
  <c r="O18" i="11"/>
  <c r="P18" i="11"/>
  <c r="Q18" i="11"/>
  <c r="R18" i="11"/>
  <c r="S18" i="11"/>
  <c r="B19" i="11"/>
  <c r="C19" i="11"/>
  <c r="D19" i="11"/>
  <c r="E19" i="11"/>
  <c r="F19" i="11"/>
  <c r="I19" i="11"/>
  <c r="J19" i="11"/>
  <c r="L19" i="11"/>
  <c r="M19" i="11"/>
  <c r="N19" i="11"/>
  <c r="O19" i="11"/>
  <c r="P19" i="11"/>
  <c r="Q19" i="11"/>
  <c r="R19" i="11"/>
  <c r="S19" i="11"/>
  <c r="P11" i="11"/>
  <c r="O11" i="11"/>
  <c r="S11" i="11"/>
  <c r="AU10" i="1"/>
  <c r="AV10" i="1"/>
  <c r="AW10" i="1"/>
  <c r="AU11" i="1"/>
  <c r="AT11" i="1" s="1"/>
  <c r="AV11" i="1"/>
  <c r="AW11" i="1"/>
  <c r="AU12" i="1"/>
  <c r="AV12" i="1"/>
  <c r="AW12" i="1"/>
  <c r="AU13" i="1"/>
  <c r="AV13" i="1"/>
  <c r="AW13" i="1"/>
  <c r="AU14" i="1"/>
  <c r="AV14" i="1"/>
  <c r="AW14" i="1"/>
  <c r="AU15" i="1"/>
  <c r="AV15" i="1"/>
  <c r="AW15" i="1"/>
  <c r="AU16" i="1"/>
  <c r="AV16" i="1"/>
  <c r="AW16" i="1"/>
  <c r="AU17" i="1"/>
  <c r="AV17" i="1"/>
  <c r="AW17" i="1"/>
  <c r="AW9" i="1"/>
  <c r="AV9" i="1"/>
  <c r="AU9" i="1"/>
  <c r="AT9" i="1" s="1"/>
  <c r="G11" i="11" s="1"/>
  <c r="AQ10" i="1"/>
  <c r="AR10" i="1"/>
  <c r="AS10" i="1"/>
  <c r="AQ11" i="1"/>
  <c r="AR11" i="1"/>
  <c r="AS11" i="1"/>
  <c r="AQ12" i="1"/>
  <c r="AR12" i="1"/>
  <c r="AS12" i="1"/>
  <c r="AQ13" i="1"/>
  <c r="AR13" i="1"/>
  <c r="AS13" i="1"/>
  <c r="AQ14" i="1"/>
  <c r="AP14" i="1" s="1"/>
  <c r="AR14" i="1"/>
  <c r="AS14" i="1"/>
  <c r="AQ15" i="1"/>
  <c r="AP15" i="1" s="1"/>
  <c r="AR15" i="1"/>
  <c r="AS15" i="1"/>
  <c r="AQ16" i="1"/>
  <c r="AR16" i="1"/>
  <c r="AS16" i="1"/>
  <c r="AQ17" i="1"/>
  <c r="AR17" i="1"/>
  <c r="AS17" i="1"/>
  <c r="AQ9" i="1"/>
  <c r="AS9" i="1"/>
  <c r="AR9" i="1"/>
  <c r="F11" i="11"/>
  <c r="I11" i="11"/>
  <c r="R11" i="11"/>
  <c r="Q11" i="11"/>
  <c r="J11" i="11"/>
  <c r="E11" i="11"/>
  <c r="L11" i="11"/>
  <c r="M11" i="11"/>
  <c r="N11" i="11"/>
  <c r="D11" i="11"/>
  <c r="C11" i="11"/>
  <c r="B11" i="11"/>
  <c r="AT16" i="1" l="1"/>
  <c r="G18" i="11" s="1"/>
  <c r="AP16" i="1"/>
  <c r="AP9" i="1"/>
  <c r="AT10" i="1"/>
  <c r="G12" i="11" s="1"/>
  <c r="AP10" i="1"/>
  <c r="AT13" i="1"/>
  <c r="G15" i="11" s="1"/>
  <c r="AT12" i="1"/>
  <c r="G14" i="11" s="1"/>
  <c r="AP12" i="1"/>
  <c r="AP13" i="1"/>
  <c r="AT14" i="1"/>
  <c r="AT15" i="1"/>
  <c r="AP17" i="1"/>
  <c r="AP11" i="1"/>
  <c r="AT17" i="1"/>
  <c r="G19" i="11" s="1"/>
  <c r="AI14" i="1" l="1"/>
  <c r="AJ14" i="1"/>
  <c r="BD14" i="1" s="1"/>
  <c r="AK14" i="1"/>
  <c r="BE14" i="1" s="1"/>
  <c r="AI15" i="1"/>
  <c r="BC15" i="1" s="1"/>
  <c r="AJ15" i="1"/>
  <c r="BD15" i="1" s="1"/>
  <c r="AK15" i="1"/>
  <c r="BE15" i="1" s="1"/>
  <c r="AI16" i="1"/>
  <c r="AJ16" i="1"/>
  <c r="BD16" i="1" s="1"/>
  <c r="AK16" i="1"/>
  <c r="BE16" i="1" s="1"/>
  <c r="AI17" i="1"/>
  <c r="AJ17" i="1"/>
  <c r="BD17" i="1" s="1"/>
  <c r="AK17" i="1"/>
  <c r="BE17" i="1" s="1"/>
  <c r="AA14" i="1"/>
  <c r="AY14" i="1" s="1"/>
  <c r="AB14" i="1"/>
  <c r="AZ14" i="1" s="1"/>
  <c r="AC14" i="1"/>
  <c r="BA14" i="1" s="1"/>
  <c r="AD14" i="1"/>
  <c r="AA15" i="1"/>
  <c r="AB15" i="1"/>
  <c r="AZ15" i="1" s="1"/>
  <c r="AC15" i="1"/>
  <c r="BA15" i="1" s="1"/>
  <c r="AA16" i="1"/>
  <c r="AB16" i="1"/>
  <c r="AZ16" i="1" s="1"/>
  <c r="AC16" i="1"/>
  <c r="BA16" i="1" s="1"/>
  <c r="AD16" i="1"/>
  <c r="K18" i="11" s="1"/>
  <c r="AA17" i="1"/>
  <c r="AB17" i="1"/>
  <c r="AZ17" i="1" s="1"/>
  <c r="AC17" i="1"/>
  <c r="BA17" i="1" s="1"/>
  <c r="AD17" i="1"/>
  <c r="K19" i="11" s="1"/>
  <c r="V14" i="1"/>
  <c r="V15" i="1"/>
  <c r="V16" i="1"/>
  <c r="V17" i="1"/>
  <c r="AI10" i="1"/>
  <c r="AJ10" i="1"/>
  <c r="AK10" i="1"/>
  <c r="AI11" i="1"/>
  <c r="AJ11" i="1"/>
  <c r="AK11" i="1"/>
  <c r="AI12" i="1"/>
  <c r="AJ12" i="1"/>
  <c r="AK12" i="1"/>
  <c r="AI13" i="1"/>
  <c r="AJ13" i="1"/>
  <c r="AK13" i="1"/>
  <c r="AH19" i="1"/>
  <c r="AH21" i="1"/>
  <c r="AH22" i="1"/>
  <c r="AH27" i="1"/>
  <c r="AH29" i="1"/>
  <c r="AH31" i="1"/>
  <c r="AH32" i="1"/>
  <c r="AH37" i="1"/>
  <c r="AH39" i="1"/>
  <c r="AH41" i="1"/>
  <c r="AH42" i="1"/>
  <c r="AH45" i="1"/>
  <c r="AH47" i="1"/>
  <c r="AH49" i="1"/>
  <c r="AK9" i="1"/>
  <c r="AJ9" i="1"/>
  <c r="AI9" i="1"/>
  <c r="AH18" i="1"/>
  <c r="AH20" i="1"/>
  <c r="AH23" i="1"/>
  <c r="AH24" i="1"/>
  <c r="AH25" i="1"/>
  <c r="AH26" i="1"/>
  <c r="AH28" i="1"/>
  <c r="AH30" i="1"/>
  <c r="AH33" i="1"/>
  <c r="AH34" i="1"/>
  <c r="AH35" i="1"/>
  <c r="AH36" i="1"/>
  <c r="AH38" i="1"/>
  <c r="AH40" i="1"/>
  <c r="AH43" i="1"/>
  <c r="AH44" i="1"/>
  <c r="AH46" i="1"/>
  <c r="AH48" i="1"/>
  <c r="AA10" i="1"/>
  <c r="AB10" i="1"/>
  <c r="AC10" i="1"/>
  <c r="AA11" i="1"/>
  <c r="AB11" i="1"/>
  <c r="AC11" i="1"/>
  <c r="AA12" i="1"/>
  <c r="AB12" i="1"/>
  <c r="AC12" i="1"/>
  <c r="AA13" i="1"/>
  <c r="AB13" i="1"/>
  <c r="AC13" i="1"/>
  <c r="Z19" i="1"/>
  <c r="Z21" i="1"/>
  <c r="Z22" i="1"/>
  <c r="Z25" i="1"/>
  <c r="Z26" i="1"/>
  <c r="Z27" i="1"/>
  <c r="Z28" i="1"/>
  <c r="Z29" i="1"/>
  <c r="Z31" i="1"/>
  <c r="Z32" i="1"/>
  <c r="Z35" i="1"/>
  <c r="Z36" i="1"/>
  <c r="Z37" i="1"/>
  <c r="Z39" i="1"/>
  <c r="Z42" i="1"/>
  <c r="Z43" i="1"/>
  <c r="Z45" i="1"/>
  <c r="Z46" i="1"/>
  <c r="Z47" i="1"/>
  <c r="Z48" i="1"/>
  <c r="Z49" i="1"/>
  <c r="AC9" i="1"/>
  <c r="AB9" i="1"/>
  <c r="AA9" i="1"/>
  <c r="Z38" i="1"/>
  <c r="Z41" i="1"/>
  <c r="Z44" i="1"/>
  <c r="Z23" i="1"/>
  <c r="Z24" i="1"/>
  <c r="Z33" i="1"/>
  <c r="Z34" i="1"/>
  <c r="Z20" i="1"/>
  <c r="Z30" i="1"/>
  <c r="Z40" i="1"/>
  <c r="V10" i="1"/>
  <c r="V11" i="1"/>
  <c r="V12" i="1"/>
  <c r="V13"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9" i="1"/>
  <c r="AH16" i="1" l="1"/>
  <c r="Z16" i="1"/>
  <c r="BB15" i="1"/>
  <c r="Z14" i="1"/>
  <c r="AH15" i="1"/>
  <c r="AY16" i="1"/>
  <c r="AX16" i="1" s="1"/>
  <c r="BC16" i="1"/>
  <c r="AX14" i="1"/>
  <c r="AH14" i="1"/>
  <c r="Z15" i="1"/>
  <c r="AY15" i="1"/>
  <c r="AX15" i="1" s="1"/>
  <c r="Z17" i="1"/>
  <c r="BC14" i="1"/>
  <c r="BB14" i="1" s="1"/>
  <c r="AY17" i="1"/>
  <c r="AX17" i="1" s="1"/>
  <c r="AH17" i="1"/>
  <c r="BC17" i="1"/>
  <c r="BB17" i="1" s="1"/>
  <c r="H19" i="11" s="1"/>
  <c r="BB16" i="1"/>
  <c r="H18" i="11" s="1"/>
  <c r="Z10" i="1"/>
  <c r="AH12" i="1"/>
  <c r="Z12" i="1"/>
  <c r="AH11" i="1"/>
  <c r="AH13" i="1"/>
  <c r="AH10" i="1"/>
  <c r="Z13" i="1"/>
  <c r="AH9" i="1"/>
  <c r="Z11" i="1"/>
  <c r="AD10" i="1"/>
  <c r="K12" i="11" s="1"/>
  <c r="BC10" i="1"/>
  <c r="BD10" i="1"/>
  <c r="BE10" i="1"/>
  <c r="AZ11" i="1"/>
  <c r="BA11" i="1"/>
  <c r="AD11" i="1"/>
  <c r="BC11" i="1"/>
  <c r="BD11" i="1"/>
  <c r="BE11" i="1"/>
  <c r="AZ12" i="1"/>
  <c r="BA12" i="1"/>
  <c r="AD12" i="1"/>
  <c r="K14" i="11" s="1"/>
  <c r="BC12" i="1"/>
  <c r="BD12" i="1"/>
  <c r="BE12" i="1"/>
  <c r="AZ13" i="1"/>
  <c r="BA13" i="1"/>
  <c r="BC13" i="1"/>
  <c r="BD13" i="1"/>
  <c r="BE13" i="1"/>
  <c r="BA18" i="1"/>
  <c r="AD18" i="1"/>
  <c r="K20" i="11" s="1"/>
  <c r="BC18" i="1"/>
  <c r="BD18" i="1"/>
  <c r="BE18" i="1"/>
  <c r="AZ18" i="1"/>
  <c r="BA19" i="1"/>
  <c r="AD19" i="1"/>
  <c r="BC19" i="1"/>
  <c r="BD19" i="1"/>
  <c r="BE19" i="1"/>
  <c r="BB19" i="1" s="1"/>
  <c r="AZ19" i="1"/>
  <c r="BA20" i="1"/>
  <c r="AD20" i="1"/>
  <c r="BC20" i="1"/>
  <c r="BD20" i="1"/>
  <c r="BE20" i="1"/>
  <c r="AY20" i="1"/>
  <c r="AD21" i="1"/>
  <c r="BC21" i="1"/>
  <c r="BD21" i="1"/>
  <c r="BE21" i="1"/>
  <c r="AY21" i="1"/>
  <c r="AZ21" i="1"/>
  <c r="BA21" i="1"/>
  <c r="AD22" i="1"/>
  <c r="BC22" i="1"/>
  <c r="BD22" i="1"/>
  <c r="BE22" i="1"/>
  <c r="AZ22" i="1"/>
  <c r="BA22" i="1"/>
  <c r="AZ23" i="1"/>
  <c r="AD23" i="1"/>
  <c r="BE23" i="1"/>
  <c r="BA23" i="1"/>
  <c r="BC23" i="1"/>
  <c r="BD23" i="1"/>
  <c r="AZ24" i="1"/>
  <c r="BA24" i="1"/>
  <c r="AD24" i="1"/>
  <c r="BE24" i="1"/>
  <c r="BC24" i="1"/>
  <c r="BD24" i="1"/>
  <c r="BA25" i="1"/>
  <c r="AD25" i="1"/>
  <c r="BC25" i="1"/>
  <c r="BD25" i="1"/>
  <c r="BE25" i="1"/>
  <c r="AY25" i="1"/>
  <c r="AD26" i="1"/>
  <c r="BC26" i="1"/>
  <c r="BD26" i="1"/>
  <c r="BE26" i="1"/>
  <c r="AZ26" i="1"/>
  <c r="BA26" i="1"/>
  <c r="BA27" i="1"/>
  <c r="AD27" i="1"/>
  <c r="BC27" i="1"/>
  <c r="BD27" i="1"/>
  <c r="AY27" i="1"/>
  <c r="AZ27" i="1"/>
  <c r="BE27" i="1"/>
  <c r="AD28" i="1"/>
  <c r="BE28" i="1"/>
  <c r="AY28" i="1"/>
  <c r="AZ28" i="1"/>
  <c r="BA28" i="1"/>
  <c r="BC28" i="1"/>
  <c r="BD28" i="1"/>
  <c r="AZ29" i="1"/>
  <c r="BA29" i="1"/>
  <c r="AD29" i="1"/>
  <c r="BD29" i="1"/>
  <c r="BC29" i="1"/>
  <c r="BE29" i="1"/>
  <c r="AD30" i="1"/>
  <c r="BC30" i="1"/>
  <c r="BD30" i="1"/>
  <c r="BE30" i="1"/>
  <c r="AY30" i="1"/>
  <c r="BA30" i="1"/>
  <c r="AD31" i="1"/>
  <c r="BC31" i="1"/>
  <c r="BD31" i="1"/>
  <c r="BE31" i="1"/>
  <c r="AZ31" i="1"/>
  <c r="BA31" i="1"/>
  <c r="AY32" i="1"/>
  <c r="AZ32" i="1"/>
  <c r="BA32" i="1"/>
  <c r="AD32" i="1"/>
  <c r="BC32" i="1"/>
  <c r="BD32" i="1"/>
  <c r="BE32" i="1"/>
  <c r="AZ33" i="1"/>
  <c r="BA33" i="1"/>
  <c r="AD33" i="1"/>
  <c r="BE33" i="1"/>
  <c r="BC33" i="1"/>
  <c r="BD33" i="1"/>
  <c r="AY34" i="1"/>
  <c r="AZ34" i="1"/>
  <c r="AD34" i="1"/>
  <c r="BC34" i="1"/>
  <c r="BD34" i="1"/>
  <c r="BA34" i="1"/>
  <c r="BE34" i="1"/>
  <c r="BA35" i="1"/>
  <c r="AD35" i="1"/>
  <c r="BC35" i="1"/>
  <c r="BD35" i="1"/>
  <c r="BE35" i="1"/>
  <c r="AY35" i="1"/>
  <c r="AD36" i="1"/>
  <c r="BC36" i="1"/>
  <c r="BD36" i="1"/>
  <c r="BE36" i="1"/>
  <c r="AZ36" i="1"/>
  <c r="BA36" i="1"/>
  <c r="AZ37" i="1"/>
  <c r="AD37" i="1"/>
  <c r="BC37" i="1"/>
  <c r="BD37" i="1"/>
  <c r="BE37" i="1"/>
  <c r="BA37" i="1"/>
  <c r="AD38" i="1"/>
  <c r="BC38" i="1"/>
  <c r="BD38" i="1"/>
  <c r="BE38" i="1"/>
  <c r="AZ38" i="1"/>
  <c r="BA38" i="1"/>
  <c r="BA39" i="1"/>
  <c r="AD39" i="1"/>
  <c r="BC39" i="1"/>
  <c r="BD39" i="1"/>
  <c r="BE39" i="1"/>
  <c r="AY39" i="1"/>
  <c r="AZ39" i="1"/>
  <c r="BA40" i="1"/>
  <c r="AD40" i="1"/>
  <c r="BD40" i="1"/>
  <c r="BE40" i="1"/>
  <c r="AY40" i="1"/>
  <c r="BC40" i="1"/>
  <c r="AD41" i="1"/>
  <c r="BC41" i="1"/>
  <c r="BD41" i="1"/>
  <c r="AZ41" i="1"/>
  <c r="BA41" i="1"/>
  <c r="BE41" i="1"/>
  <c r="AD42" i="1"/>
  <c r="BC42" i="1"/>
  <c r="BD42" i="1"/>
  <c r="AY42" i="1"/>
  <c r="AZ42" i="1"/>
  <c r="BA42" i="1"/>
  <c r="BE42" i="1"/>
  <c r="AZ43" i="1"/>
  <c r="BA43" i="1"/>
  <c r="AD43" i="1"/>
  <c r="BC43" i="1"/>
  <c r="BE43" i="1"/>
  <c r="BD43" i="1"/>
  <c r="BA44" i="1"/>
  <c r="AD44" i="1"/>
  <c r="BC44" i="1"/>
  <c r="BD44" i="1"/>
  <c r="BE44" i="1"/>
  <c r="AY44" i="1"/>
  <c r="AZ44" i="1"/>
  <c r="AZ45" i="1"/>
  <c r="AD45" i="1"/>
  <c r="BC45" i="1"/>
  <c r="BD45" i="1"/>
  <c r="BE45" i="1"/>
  <c r="AY45" i="1"/>
  <c r="AY46" i="1"/>
  <c r="AZ46" i="1"/>
  <c r="AD46" i="1"/>
  <c r="BC46" i="1"/>
  <c r="BD46" i="1"/>
  <c r="BE46" i="1"/>
  <c r="BA46" i="1"/>
  <c r="BA47" i="1"/>
  <c r="AD47" i="1"/>
  <c r="BC47" i="1"/>
  <c r="BD47" i="1"/>
  <c r="AY47" i="1"/>
  <c r="AZ47" i="1"/>
  <c r="BE47" i="1"/>
  <c r="AZ48" i="1"/>
  <c r="AD48" i="1"/>
  <c r="BC48" i="1"/>
  <c r="BD48" i="1"/>
  <c r="BE48" i="1"/>
  <c r="AY48" i="1"/>
  <c r="BA48" i="1"/>
  <c r="AY49" i="1"/>
  <c r="AD49" i="1"/>
  <c r="BC49" i="1"/>
  <c r="BD49" i="1"/>
  <c r="BE49" i="1"/>
  <c r="AZ49" i="1"/>
  <c r="BA49" i="1"/>
  <c r="AX49" i="1" l="1"/>
  <c r="BB18" i="1"/>
  <c r="H20" i="11" s="1"/>
  <c r="BB32" i="1"/>
  <c r="BB30" i="1"/>
  <c r="AX27" i="1"/>
  <c r="AX28" i="1"/>
  <c r="AX42" i="1"/>
  <c r="AX47" i="1"/>
  <c r="AX46" i="1"/>
  <c r="AX21" i="1"/>
  <c r="AX34" i="1"/>
  <c r="BB23" i="1"/>
  <c r="BB44" i="1"/>
  <c r="BB38" i="1"/>
  <c r="BB20" i="1"/>
  <c r="BB37" i="1"/>
  <c r="BB28" i="1"/>
  <c r="BB42" i="1"/>
  <c r="BB33" i="1"/>
  <c r="BB49" i="1"/>
  <c r="BB31" i="1"/>
  <c r="BB29" i="1"/>
  <c r="BB39" i="1"/>
  <c r="BB43" i="1"/>
  <c r="BB24" i="1"/>
  <c r="BB22" i="1"/>
  <c r="BB48" i="1"/>
  <c r="BB27" i="1"/>
  <c r="BB34" i="1"/>
  <c r="BB47" i="1"/>
  <c r="BB35" i="1"/>
  <c r="AX48" i="1"/>
  <c r="AY11" i="1"/>
  <c r="AX11" i="1" s="1"/>
  <c r="BB13" i="1"/>
  <c r="H15" i="11" s="1"/>
  <c r="BB10" i="1"/>
  <c r="H12" i="11" s="1"/>
  <c r="AY10" i="1"/>
  <c r="BB40" i="1"/>
  <c r="BB41" i="1"/>
  <c r="BB46" i="1"/>
  <c r="BB25" i="1"/>
  <c r="BB45" i="1"/>
  <c r="AX32" i="1"/>
  <c r="AY29" i="1"/>
  <c r="AX29" i="1" s="1"/>
  <c r="BB11" i="1"/>
  <c r="BB36" i="1"/>
  <c r="AZ30" i="1"/>
  <c r="AX30" i="1" s="1"/>
  <c r="AX44" i="1"/>
  <c r="AY41" i="1"/>
  <c r="AX41" i="1" s="1"/>
  <c r="AY38" i="1"/>
  <c r="AX38" i="1" s="1"/>
  <c r="AY12" i="1"/>
  <c r="AX12" i="1" s="1"/>
  <c r="BB21" i="1"/>
  <c r="BA45" i="1"/>
  <c r="AX45" i="1" s="1"/>
  <c r="AY36" i="1"/>
  <c r="AX36" i="1" s="1"/>
  <c r="AY33" i="1"/>
  <c r="AX33" i="1" s="1"/>
  <c r="AY23" i="1"/>
  <c r="AX23" i="1" s="1"/>
  <c r="BA10" i="1"/>
  <c r="BB26" i="1"/>
  <c r="AY31" i="1"/>
  <c r="AX31" i="1" s="1"/>
  <c r="AY24" i="1"/>
  <c r="AX24" i="1" s="1"/>
  <c r="AY22" i="1"/>
  <c r="AX22" i="1" s="1"/>
  <c r="AX39" i="1"/>
  <c r="AZ40" i="1"/>
  <c r="AX40" i="1" s="1"/>
  <c r="AY37" i="1"/>
  <c r="AX37" i="1" s="1"/>
  <c r="AY26" i="1"/>
  <c r="AX26" i="1" s="1"/>
  <c r="BB12" i="1"/>
  <c r="H14" i="11" s="1"/>
  <c r="AY43" i="1"/>
  <c r="AX43" i="1" s="1"/>
  <c r="AZ35" i="1"/>
  <c r="AX35" i="1" s="1"/>
  <c r="AY19" i="1"/>
  <c r="AX19" i="1" s="1"/>
  <c r="AY18" i="1"/>
  <c r="AX18" i="1" s="1"/>
  <c r="AY13" i="1"/>
  <c r="AX13" i="1" s="1"/>
  <c r="AZ25" i="1"/>
  <c r="AX25" i="1" s="1"/>
  <c r="AZ20" i="1"/>
  <c r="AX20" i="1" s="1"/>
  <c r="AZ10" i="1"/>
  <c r="AX10" i="1" l="1"/>
  <c r="AZ9" i="1" l="1"/>
  <c r="BA9" i="1"/>
  <c r="BD9" i="1"/>
  <c r="BE9" i="1"/>
  <c r="BC9" i="1"/>
  <c r="AD9" i="1"/>
  <c r="K11" i="11" s="1"/>
  <c r="Z9" i="1" l="1"/>
  <c r="BB9" i="1"/>
  <c r="H11" i="11" s="1"/>
  <c r="AY9" i="1"/>
  <c r="AX9" i="1" l="1"/>
</calcChain>
</file>

<file path=xl/sharedStrings.xml><?xml version="1.0" encoding="utf-8"?>
<sst xmlns="http://schemas.openxmlformats.org/spreadsheetml/2006/main" count="622" uniqueCount="328">
  <si>
    <t>Category</t>
  </si>
  <si>
    <t>Example</t>
  </si>
  <si>
    <t>Grant</t>
  </si>
  <si>
    <t>Categories</t>
  </si>
  <si>
    <t>Description</t>
  </si>
  <si>
    <t>Year</t>
  </si>
  <si>
    <t>Total amount committed (USD)</t>
  </si>
  <si>
    <t>Total amount provided (USD)</t>
  </si>
  <si>
    <t>Additional information on co-finance</t>
  </si>
  <si>
    <t>Sector</t>
  </si>
  <si>
    <t>Public - domestic</t>
  </si>
  <si>
    <t>Private - domestic</t>
  </si>
  <si>
    <t>Private - regional / international</t>
  </si>
  <si>
    <t>Objective (if available)</t>
  </si>
  <si>
    <t xml:space="preserve">Thematic area </t>
  </si>
  <si>
    <t>Mitigation</t>
  </si>
  <si>
    <t>Adaptation</t>
  </si>
  <si>
    <t>Cross-cutting</t>
  </si>
  <si>
    <t>Financial instrument</t>
  </si>
  <si>
    <t>Information on the overall objective of the project/programme.</t>
  </si>
  <si>
    <t>Reduction of GHG emissions, increasing the resilience of people/communities</t>
  </si>
  <si>
    <t>Description of activities / components.</t>
  </si>
  <si>
    <t>Starting year of project / programme</t>
  </si>
  <si>
    <t>Energy</t>
  </si>
  <si>
    <t>Transport</t>
  </si>
  <si>
    <t>Forestry</t>
  </si>
  <si>
    <t>Agriculture</t>
  </si>
  <si>
    <t>Industry</t>
  </si>
  <si>
    <t>Water and sanitation</t>
  </si>
  <si>
    <t>Any information on co-finance included in the overall project volume.</t>
  </si>
  <si>
    <t xml:space="preserve">Total Grant amount committed (USD) </t>
  </si>
  <si>
    <t xml:space="preserve">Total Loan amount committed (USD) </t>
  </si>
  <si>
    <t>Intervention type</t>
  </si>
  <si>
    <t>Concessional loan</t>
  </si>
  <si>
    <t>Public expenditure</t>
  </si>
  <si>
    <t>Climate relevance</t>
  </si>
  <si>
    <t xml:space="preserve">Weighted loan amount committed (USD) </t>
  </si>
  <si>
    <t xml:space="preserve">Weighted grant amount committed (USD)  </t>
  </si>
  <si>
    <t>Weighted total climate finance committed (USD)</t>
  </si>
  <si>
    <t>Other</t>
  </si>
  <si>
    <t>Co-finance committed (USD)</t>
  </si>
  <si>
    <t>Public bilateral - regional / international</t>
  </si>
  <si>
    <t>Public multilateral - regional / international</t>
  </si>
  <si>
    <t>Tool name</t>
  </si>
  <si>
    <t>Version no</t>
  </si>
  <si>
    <t xml:space="preserve">Initiative for Climate Action Transparency (ICAT) </t>
  </si>
  <si>
    <t>Sectors &amp; sub-sectors</t>
  </si>
  <si>
    <t>Sub-sectors, according to OECD Rio-Marker definition</t>
  </si>
  <si>
    <t>Sector, according to BTR CTF definition</t>
  </si>
  <si>
    <t>E-mobility</t>
  </si>
  <si>
    <t>Coastal protection</t>
  </si>
  <si>
    <t>Reforestation</t>
  </si>
  <si>
    <t>Component 2: Investment in dyke protection</t>
  </si>
  <si>
    <t>Donor, NGO, Private Sector, etc.</t>
  </si>
  <si>
    <t>Developed by</t>
  </si>
  <si>
    <t>Published by</t>
  </si>
  <si>
    <t>Cover / Disclaimer</t>
  </si>
  <si>
    <t>Ministry of Environment, Ministry of Energy etc.</t>
  </si>
  <si>
    <t>Respective Ministry</t>
  </si>
  <si>
    <t>Global Environment Facility (GEF), World Bank, Green Climate Fund (GCF) etc.</t>
  </si>
  <si>
    <t>Municipality, NGO, Private Sector</t>
  </si>
  <si>
    <t>Physical intervention</t>
  </si>
  <si>
    <t>Capacity building</t>
  </si>
  <si>
    <t>Technology development and transfer</t>
  </si>
  <si>
    <t>Project/programme based</t>
  </si>
  <si>
    <t>Activities / Components (if available)</t>
  </si>
  <si>
    <t xml:space="preserve">Recipient of the climate finance flow, that can also act as an Executing Entity. There can also be multiple recipients. </t>
  </si>
  <si>
    <t>Classification of thematic area</t>
  </si>
  <si>
    <t>Sub-Sector</t>
  </si>
  <si>
    <t>Overall climate finance flow (after implementation is completed).</t>
  </si>
  <si>
    <t xml:space="preserve">Overall climate finance flow (as of approval). </t>
  </si>
  <si>
    <t>Implementation of (infrastructure) interventions</t>
  </si>
  <si>
    <t>Capacity building activities</t>
  </si>
  <si>
    <t>Technical feasibility studies, technology transfer</t>
  </si>
  <si>
    <t>OECD Rio Marker Sectoral Categories</t>
  </si>
  <si>
    <t xml:space="preserve">Source of information </t>
  </si>
  <si>
    <t>Data to be entered manually</t>
  </si>
  <si>
    <t>Data to be calculated automatically</t>
  </si>
  <si>
    <t>Project / programme title</t>
  </si>
  <si>
    <t>Weighted co-finance (USD)</t>
  </si>
  <si>
    <t>Title</t>
  </si>
  <si>
    <t>Title of project or programme</t>
  </si>
  <si>
    <t>Recipient</t>
  </si>
  <si>
    <t>Recipient (on-budget)</t>
  </si>
  <si>
    <t>Recipient / Executing entity (off-budget)</t>
  </si>
  <si>
    <t>Private sector organization</t>
  </si>
  <si>
    <t>Academia and research institute</t>
  </si>
  <si>
    <t>Non-governmental organization (NGO)</t>
  </si>
  <si>
    <t>Community</t>
  </si>
  <si>
    <t>Public service providers</t>
  </si>
  <si>
    <t>Governmental institution</t>
  </si>
  <si>
    <t>Non-concessional loan</t>
  </si>
  <si>
    <t>Equity</t>
  </si>
  <si>
    <t>Guarantee</t>
  </si>
  <si>
    <t>Insurance</t>
  </si>
  <si>
    <t>Grant and concessional loan</t>
  </si>
  <si>
    <t>Grant and non-concessional loan</t>
  </si>
  <si>
    <t>only eligible for on-budget</t>
  </si>
  <si>
    <t>Energy Policy</t>
  </si>
  <si>
    <t>Energy generation, renewable sources</t>
  </si>
  <si>
    <t>Hybrid energy plants</t>
  </si>
  <si>
    <t>Nuclear energy plants</t>
  </si>
  <si>
    <t>Energy distribution</t>
  </si>
  <si>
    <t>Banking &amp; Financial Services</t>
  </si>
  <si>
    <t>Business &amp; Other Services</t>
  </si>
  <si>
    <t>https://www.oecd.org/dac/financing-sustainable-development/development-finance-standards/dacandcrscodelists.htm</t>
  </si>
  <si>
    <t>Transport policy and administrative management</t>
  </si>
  <si>
    <t>Road transport</t>
  </si>
  <si>
    <t>Rail transport</t>
  </si>
  <si>
    <t>Water transport</t>
  </si>
  <si>
    <t>Air transport</t>
  </si>
  <si>
    <t>Storage</t>
  </si>
  <si>
    <t>Education and training in transport and storage</t>
  </si>
  <si>
    <t>Industrial policy and administrative management</t>
  </si>
  <si>
    <t>Industrial development</t>
  </si>
  <si>
    <t>Small and medium-sized enterprises (SME) development</t>
  </si>
  <si>
    <t>Cottage industries and handicraft</t>
  </si>
  <si>
    <t>Agro-industries</t>
  </si>
  <si>
    <t>Forest industries</t>
  </si>
  <si>
    <t>Textiles, leather and substitutes</t>
  </si>
  <si>
    <t>Chemicals</t>
  </si>
  <si>
    <t>Fertilizer plants</t>
  </si>
  <si>
    <t>Cement/lime/plaster</t>
  </si>
  <si>
    <t>Energy manufacturing (fossil fuels)</t>
  </si>
  <si>
    <t>Pharmaceutical production</t>
  </si>
  <si>
    <t>Basic metal industries</t>
  </si>
  <si>
    <t>Non-ferrous metal industries</t>
  </si>
  <si>
    <t>Engineering</t>
  </si>
  <si>
    <t>Transport equipment industry</t>
  </si>
  <si>
    <t>Modern biofuels manufacturing</t>
  </si>
  <si>
    <t>Clean cooking appliances manufacturing</t>
  </si>
  <si>
    <t>Technological research and development</t>
  </si>
  <si>
    <t>Agricultural policy and administrative management</t>
  </si>
  <si>
    <t>Agricultural development</t>
  </si>
  <si>
    <t>Agricultural land resources</t>
  </si>
  <si>
    <t>Agricultural water resources</t>
  </si>
  <si>
    <t>Agricultural inputs</t>
  </si>
  <si>
    <t>Food crop production</t>
  </si>
  <si>
    <t>Industrial crops/export crops</t>
  </si>
  <si>
    <t>Livestock</t>
  </si>
  <si>
    <t>Agrarian reform</t>
  </si>
  <si>
    <t>Agricultural alternative development</t>
  </si>
  <si>
    <t>Agricultural extension</t>
  </si>
  <si>
    <t>Agricultural education/training</t>
  </si>
  <si>
    <t>Agricultural research</t>
  </si>
  <si>
    <t>Agricultural services</t>
  </si>
  <si>
    <t>Plant and post-harvest protection and pest control</t>
  </si>
  <si>
    <t>Agricultural financial services</t>
  </si>
  <si>
    <t>Agricultural co-operatives</t>
  </si>
  <si>
    <t>Livestock/veterinary services</t>
  </si>
  <si>
    <t>Forestry policy and administrative management</t>
  </si>
  <si>
    <t>Forestry development</t>
  </si>
  <si>
    <t>Fuelwood/charcoal</t>
  </si>
  <si>
    <t>Forestry education/training</t>
  </si>
  <si>
    <t>Forestry research</t>
  </si>
  <si>
    <t>Forestry services</t>
  </si>
  <si>
    <t>Water &amp; Sanitation</t>
  </si>
  <si>
    <t>Water sector policy and administrative management</t>
  </si>
  <si>
    <t>Water resources conservation (including data collection)</t>
  </si>
  <si>
    <t>Water supply and sanitation - large systems</t>
  </si>
  <si>
    <t>Water supply - large systems</t>
  </si>
  <si>
    <t>Sanitation - large systems</t>
  </si>
  <si>
    <t>Basic drinking water supply and basic sanitation</t>
  </si>
  <si>
    <t>Basic drinking water supply</t>
  </si>
  <si>
    <t>Basic sanitation</t>
  </si>
  <si>
    <t>River basins development</t>
  </si>
  <si>
    <t>Waste management/disposal</t>
  </si>
  <si>
    <t>Education and training in water supply and sanitation</t>
  </si>
  <si>
    <t>Justification of climate relevance</t>
  </si>
  <si>
    <t>Climate impact (if available)</t>
  </si>
  <si>
    <t>Local exchange rate</t>
  </si>
  <si>
    <t>per USD</t>
  </si>
  <si>
    <t>Total amount committed (local currency)</t>
  </si>
  <si>
    <t>Total Grant amount committed (local currency)</t>
  </si>
  <si>
    <t>Total Loan amount committed (local currency)</t>
  </si>
  <si>
    <t>Co-finance committed (local currency)</t>
  </si>
  <si>
    <t>Relation to NDC target area</t>
  </si>
  <si>
    <t>0%%</t>
  </si>
  <si>
    <t xml:space="preserve">Note: please use annualized currency exchange rates, such as from World Bank: http://wdi.worldbank.org/table/4.16 </t>
  </si>
  <si>
    <t xml:space="preserve">Country specific values </t>
  </si>
  <si>
    <t xml:space="preserve"> </t>
  </si>
  <si>
    <t>Status</t>
  </si>
  <si>
    <t>planned</t>
  </si>
  <si>
    <t>ongoing</t>
  </si>
  <si>
    <t>completed</t>
  </si>
  <si>
    <t>Climate Finance Transparency Tool</t>
  </si>
  <si>
    <t xml:space="preserve">Climate Finance Transparency Tool </t>
  </si>
  <si>
    <t>Climate Finance Transparency Tool  -  Tracking Template (Tier 1)</t>
  </si>
  <si>
    <t>Sustainable transport project I</t>
  </si>
  <si>
    <t>Sustainable energy project I</t>
  </si>
  <si>
    <t>Forestry protection project I</t>
  </si>
  <si>
    <t>Sustainable agriculture project I</t>
  </si>
  <si>
    <t>Water adaptation project I</t>
  </si>
  <si>
    <t>Sustainable industry project I</t>
  </si>
  <si>
    <t>Sustainable energy project II</t>
  </si>
  <si>
    <t>Cross-cutting project I</t>
  </si>
  <si>
    <t>Sustainable agriculture project II</t>
  </si>
  <si>
    <t>Ministry of Energy</t>
  </si>
  <si>
    <t>Ministry of Transport</t>
  </si>
  <si>
    <t>Ministry of Environment</t>
  </si>
  <si>
    <t>Ministry of Agriculture</t>
  </si>
  <si>
    <t>Channel categorization</t>
  </si>
  <si>
    <t>Global Environment Facility</t>
  </si>
  <si>
    <t>Country Development Fund</t>
  </si>
  <si>
    <t>Global Agriculture Association</t>
  </si>
  <si>
    <t xml:space="preserve">Financing institution </t>
  </si>
  <si>
    <t>Categorization on-/off-budget</t>
  </si>
  <si>
    <t>Line Ministry (if applicable)</t>
  </si>
  <si>
    <t>Line Ministry (only on-budget)</t>
  </si>
  <si>
    <t>on-budget</t>
  </si>
  <si>
    <t>off-budget</t>
  </si>
  <si>
    <t>Selection options</t>
  </si>
  <si>
    <t>Example / description</t>
  </si>
  <si>
    <t>Represents all CF flows that are channeled through public budget of Line Ministries</t>
  </si>
  <si>
    <t>Represents all CF flows that are not channeled through public budget of Line Ministries</t>
  </si>
  <si>
    <t>Cement Producer Company</t>
  </si>
  <si>
    <t>Local Electrification Association</t>
  </si>
  <si>
    <t>Spaltenbeschriftungen</t>
  </si>
  <si>
    <t>Summe von Weighted total climate finance committed (USD)</t>
  </si>
  <si>
    <t>(Alle)</t>
  </si>
  <si>
    <t xml:space="preserve">Climate finance volume per thematic area </t>
  </si>
  <si>
    <t>Climate finance volume per channel</t>
  </si>
  <si>
    <t>Total</t>
  </si>
  <si>
    <t xml:space="preserve">Weighted total climate finance committed (USD) </t>
  </si>
  <si>
    <t/>
  </si>
  <si>
    <t>Forestry budget</t>
  </si>
  <si>
    <t>Climate finance volume per sector</t>
  </si>
  <si>
    <t>Committed amounts</t>
  </si>
  <si>
    <t>Domestic currency</t>
  </si>
  <si>
    <t>USD</t>
  </si>
  <si>
    <t xml:space="preserve">Exchange rate used:________ </t>
  </si>
  <si>
    <t xml:space="preserve">Information on financial support received by developing country Parties under Article 9 of the Paris Agreement </t>
  </si>
  <si>
    <t>Contribution to technology development and transfer objectives</t>
  </si>
  <si>
    <t>Table III.7</t>
  </si>
  <si>
    <r>
      <t>Implementing entitiy</t>
    </r>
    <r>
      <rPr>
        <i/>
        <vertAlign val="superscript"/>
        <sz val="10"/>
        <color rgb="FF000000"/>
        <rFont val="Times New Roman"/>
        <family val="1"/>
      </rPr>
      <t>c</t>
    </r>
  </si>
  <si>
    <r>
      <t>Time frame</t>
    </r>
    <r>
      <rPr>
        <i/>
        <vertAlign val="superscript"/>
        <sz val="10"/>
        <color rgb="FF000000"/>
        <rFont val="Times New Roman"/>
        <family val="1"/>
      </rPr>
      <t>c</t>
    </r>
  </si>
  <si>
    <r>
      <t>Amount received (climate-specific)</t>
    </r>
    <r>
      <rPr>
        <i/>
        <vertAlign val="superscript"/>
        <sz val="9"/>
        <color theme="1"/>
        <rFont val="Times New Roman"/>
        <family val="1"/>
      </rPr>
      <t>c</t>
    </r>
  </si>
  <si>
    <r>
      <t xml:space="preserve">Programme/ project description </t>
    </r>
    <r>
      <rPr>
        <i/>
        <vertAlign val="superscript"/>
        <sz val="10"/>
        <color rgb="FF000000"/>
        <rFont val="Times New Roman"/>
        <family val="1"/>
      </rPr>
      <t>c</t>
    </r>
  </si>
  <si>
    <r>
      <t xml:space="preserve">Title of activity/ program/ project or other </t>
    </r>
    <r>
      <rPr>
        <i/>
        <vertAlign val="superscript"/>
        <sz val="9"/>
        <color theme="1"/>
        <rFont val="Times New Roman"/>
        <family val="1"/>
      </rPr>
      <t>c,d</t>
    </r>
  </si>
  <si>
    <r>
      <t xml:space="preserve">Multilateral Bilateral Regional Other (specify) </t>
    </r>
    <r>
      <rPr>
        <vertAlign val="superscript"/>
        <sz val="10"/>
        <color rgb="FF000000"/>
        <rFont val="Times New Roman"/>
        <family val="1"/>
      </rPr>
      <t>d</t>
    </r>
  </si>
  <si>
    <r>
      <t xml:space="preserve">Channel </t>
    </r>
    <r>
      <rPr>
        <i/>
        <vertAlign val="superscript"/>
        <sz val="9"/>
        <color theme="1"/>
        <rFont val="Times New Roman"/>
        <family val="1"/>
      </rPr>
      <t>c</t>
    </r>
  </si>
  <si>
    <r>
      <t xml:space="preserve">Recipient entitiy </t>
    </r>
    <r>
      <rPr>
        <i/>
        <vertAlign val="superscript"/>
        <sz val="10"/>
        <color rgb="FF000000"/>
        <rFont val="Times New Roman"/>
        <family val="1"/>
      </rPr>
      <t>c</t>
    </r>
  </si>
  <si>
    <r>
      <t xml:space="preserve">Financial instrument </t>
    </r>
    <r>
      <rPr>
        <i/>
        <vertAlign val="superscript"/>
        <sz val="9"/>
        <color theme="1"/>
        <rFont val="Times New Roman"/>
        <family val="1"/>
      </rPr>
      <t>c</t>
    </r>
  </si>
  <si>
    <r>
      <t xml:space="preserve">Status </t>
    </r>
    <r>
      <rPr>
        <i/>
        <vertAlign val="superscript"/>
        <sz val="10"/>
        <color rgb="FF000000"/>
        <rFont val="Times New Roman"/>
        <family val="1"/>
      </rPr>
      <t>c</t>
    </r>
  </si>
  <si>
    <r>
      <t xml:space="preserve">Type of support </t>
    </r>
    <r>
      <rPr>
        <i/>
        <vertAlign val="superscript"/>
        <sz val="9"/>
        <color theme="1"/>
        <rFont val="Times New Roman"/>
        <family val="1"/>
      </rPr>
      <t>c</t>
    </r>
  </si>
  <si>
    <r>
      <t xml:space="preserve">Sector </t>
    </r>
    <r>
      <rPr>
        <i/>
        <vertAlign val="superscript"/>
        <sz val="9"/>
        <color theme="1"/>
        <rFont val="Times New Roman"/>
        <family val="1"/>
      </rPr>
      <t>c</t>
    </r>
  </si>
  <si>
    <r>
      <t xml:space="preserve">Sub-sector </t>
    </r>
    <r>
      <rPr>
        <i/>
        <vertAlign val="superscript"/>
        <sz val="9"/>
        <color theme="1"/>
        <rFont val="Times New Roman"/>
        <family val="1"/>
      </rPr>
      <t>c</t>
    </r>
  </si>
  <si>
    <r>
      <t xml:space="preserve">Contribution to technology development and transfer objectives </t>
    </r>
    <r>
      <rPr>
        <i/>
        <vertAlign val="superscript"/>
        <sz val="9"/>
        <color theme="1"/>
        <rFont val="Times New Roman"/>
        <family val="1"/>
      </rPr>
      <t>c</t>
    </r>
  </si>
  <si>
    <r>
      <t xml:space="preserve">Contribution to capacity building objectives </t>
    </r>
    <r>
      <rPr>
        <i/>
        <vertAlign val="superscript"/>
        <sz val="9"/>
        <color theme="1"/>
        <rFont val="Times New Roman"/>
        <family val="1"/>
      </rPr>
      <t>c</t>
    </r>
  </si>
  <si>
    <r>
      <t xml:space="preserve">Status of activtity </t>
    </r>
    <r>
      <rPr>
        <i/>
        <vertAlign val="superscript"/>
        <sz val="10"/>
        <color rgb="FF000000"/>
        <rFont val="Times New Roman"/>
        <family val="1"/>
      </rPr>
      <t>c</t>
    </r>
  </si>
  <si>
    <r>
      <t xml:space="preserve">Use, impact and results </t>
    </r>
    <r>
      <rPr>
        <i/>
        <vertAlign val="superscript"/>
        <sz val="10"/>
        <color rgb="FF000000"/>
        <rFont val="Times New Roman"/>
        <family val="1"/>
      </rPr>
      <t>c</t>
    </r>
  </si>
  <si>
    <r>
      <t xml:space="preserve">Additional Information </t>
    </r>
    <r>
      <rPr>
        <i/>
        <vertAlign val="superscript"/>
        <sz val="9"/>
        <color theme="1"/>
        <rFont val="Times New Roman"/>
        <family val="1"/>
      </rPr>
      <t>c</t>
    </r>
  </si>
  <si>
    <r>
      <t xml:space="preserve">Grant Concessional loan 
Non-concessionial loan 
Equity Guarantee Insurance Other (specifiy) </t>
    </r>
    <r>
      <rPr>
        <vertAlign val="superscript"/>
        <sz val="10"/>
        <color rgb="FF000000"/>
        <rFont val="Times New Roman"/>
        <family val="1"/>
      </rPr>
      <t>d</t>
    </r>
  </si>
  <si>
    <t>Committed Received</t>
  </si>
  <si>
    <t>Adaptation Mitigation Cross-cutting</t>
  </si>
  <si>
    <r>
      <t xml:space="preserve">Energy Transport Industry Agriculture Forestry Water and sanitation Cross-cutting Other (specify) </t>
    </r>
    <r>
      <rPr>
        <vertAlign val="superscript"/>
        <sz val="10"/>
        <color rgb="FF000000"/>
        <rFont val="Times New Roman"/>
        <family val="1"/>
      </rPr>
      <t>d</t>
    </r>
  </si>
  <si>
    <t>Insert 1 for Yes, 0 for No</t>
  </si>
  <si>
    <t>Planned Ongoing Completed</t>
  </si>
  <si>
    <t>International support</t>
  </si>
  <si>
    <t>Yes</t>
  </si>
  <si>
    <t>No</t>
  </si>
  <si>
    <t>Programme/ project description (if available)</t>
  </si>
  <si>
    <t>Installation of PV plant</t>
  </si>
  <si>
    <t>E-mobility rapid bus transport project</t>
  </si>
  <si>
    <t>Reforestation of mountainous area</t>
  </si>
  <si>
    <t>Training of farmers in sustainable agriculture practices</t>
  </si>
  <si>
    <t>Rehabilitation and adaptation of sewer system</t>
  </si>
  <si>
    <t>GHG mitigation equipment in cement plant</t>
  </si>
  <si>
    <t>Sustainable off-grid low-voltage distribution grid enhancement</t>
  </si>
  <si>
    <t>Community based training for livestock treatment</t>
  </si>
  <si>
    <t>Multilateral Development Bank</t>
  </si>
  <si>
    <t>Mitigation of 50k tCO2 by 2040</t>
  </si>
  <si>
    <t>Mitigation of 20k tCO2 by 2045</t>
  </si>
  <si>
    <t>5000 beneficiaries</t>
  </si>
  <si>
    <t>35k beneficiaries</t>
  </si>
  <si>
    <t>Mitigation of 25k tCO2 by 2050</t>
  </si>
  <si>
    <t>1500 beneficiaries, Mitigation of 5k tCO2 by 2033</t>
  </si>
  <si>
    <t>Cross-cutting activties in agricultural irrigation and solar pumping</t>
  </si>
  <si>
    <t>150 beneficiaries, Mitigation of 2k tCO2 by 2033</t>
  </si>
  <si>
    <t>500 beneficiaries</t>
  </si>
  <si>
    <t>Mitigation of 750 tCO2 by 2030</t>
  </si>
  <si>
    <t>Weighted total climate finance committed (local currency)</t>
  </si>
  <si>
    <t>Weighted grant amount committed (local currency)</t>
  </si>
  <si>
    <t>Weighted loan amount committed (local currency)</t>
  </si>
  <si>
    <t>Weighted co-finance (local currency)</t>
  </si>
  <si>
    <t>Ministry budget sheet</t>
  </si>
  <si>
    <t>Official private sector communication</t>
  </si>
  <si>
    <t>Official community communication</t>
  </si>
  <si>
    <t>Financing/ Implementing institution (if applicable)</t>
  </si>
  <si>
    <t>Total amount received (local currency)</t>
  </si>
  <si>
    <t>Total Grant amount received (local currency)</t>
  </si>
  <si>
    <t>Total Loan amount received (local currency)</t>
  </si>
  <si>
    <t>Co-finance received (local currency)</t>
  </si>
  <si>
    <t>Total amount received (USD)</t>
  </si>
  <si>
    <t>Total Grant amount received (USD)</t>
  </si>
  <si>
    <t>Total Loan amount received (USD)</t>
  </si>
  <si>
    <t>Co-finance received (USD)</t>
  </si>
  <si>
    <t>Weighted total climate finance received (local currency)</t>
  </si>
  <si>
    <t>Weighted grant amount received (local currency)</t>
  </si>
  <si>
    <t>Weighted loan amount received (local currency)</t>
  </si>
  <si>
    <t>Weighted co-finance received (local currency)</t>
  </si>
  <si>
    <t>Weighted total climate finance received (USD)</t>
  </si>
  <si>
    <t>Weighted grant amount received (USD)</t>
  </si>
  <si>
    <t>Weighted loan amount received (USD)</t>
  </si>
  <si>
    <t>Weighted co-finance received (USD)</t>
  </si>
  <si>
    <t>Contribution to capacity building objectives</t>
  </si>
  <si>
    <t>Summe von Weighted total climate finance received (USD)</t>
  </si>
  <si>
    <t>Received amounts</t>
  </si>
  <si>
    <r>
      <t>Notation keys</t>
    </r>
    <r>
      <rPr>
        <sz val="8"/>
        <color rgb="FF000000"/>
        <rFont val="TimesNewRomanPSMT"/>
      </rPr>
      <t xml:space="preserve">: NA = not applicable; UA = information not available at the time of reporting. NR = not reported (to indicate the voluntary character of the information) </t>
    </r>
  </si>
  <si>
    <r>
      <rPr>
        <vertAlign val="superscript"/>
        <sz val="8"/>
        <color rgb="FF000000"/>
        <rFont val="TimesNewRomanPSMT"/>
      </rPr>
      <t xml:space="preserve">a </t>
    </r>
    <r>
      <rPr>
        <sz val="8"/>
        <color rgb="FF000000"/>
        <rFont val="TimesNewRomanPSMT"/>
      </rPr>
      <t xml:space="preserve">Developing country Parties should provide, in common tabular format, information on financial support received, to the extent possible, as available and as applicable </t>
    </r>
  </si>
  <si>
    <r>
      <rPr>
        <vertAlign val="superscript"/>
        <sz val="8"/>
        <color rgb="FF000000"/>
        <rFont val="TimesNewRomanPSMT"/>
      </rPr>
      <t xml:space="preserve">c </t>
    </r>
    <r>
      <rPr>
        <sz val="8"/>
        <color rgb="FF000000"/>
        <rFont val="TimesNewRomanPSMT"/>
      </rPr>
      <t xml:space="preserve">Parties provide the underlying assumptions, definitions and methodologies, as applicable, used to identify and/or report this reporting parameter in the respective section of the BTR. </t>
    </r>
  </si>
  <si>
    <r>
      <rPr>
        <vertAlign val="superscript"/>
        <sz val="8"/>
        <color rgb="FF000000"/>
        <rFont val="TimesNewRomanPSMT"/>
      </rPr>
      <t>e</t>
    </r>
    <r>
      <rPr>
        <sz val="8"/>
        <color rgb="FF000000"/>
        <rFont val="TimesNewRomanPSMT"/>
      </rPr>
      <t xml:space="preserve"> This refers to funding for activities that have both mitigation and adaptation components.</t>
    </r>
  </si>
  <si>
    <r>
      <rPr>
        <vertAlign val="superscript"/>
        <sz val="8"/>
        <color rgb="FF000000"/>
        <rFont val="TimesNewRomanPSMT"/>
      </rPr>
      <t>d</t>
    </r>
    <r>
      <rPr>
        <sz val="8"/>
        <color rgb="FF000000"/>
        <rFont val="TimesNewRomanPSMT"/>
      </rPr>
      <t xml:space="preserve"> If “other”, Parties should specify this information.</t>
    </r>
  </si>
  <si>
    <r>
      <rPr>
        <vertAlign val="superscript"/>
        <sz val="8"/>
        <color rgb="FF000000"/>
        <rFont val="TimesNewRomanPSMT"/>
      </rPr>
      <t xml:space="preserve">b </t>
    </r>
    <r>
      <rPr>
        <sz val="8"/>
        <color rgb="FF000000"/>
        <rFont val="TimesNewRomanPSMT"/>
      </rPr>
      <t>Parties include information on support received, ongoing or planned since the previous BTR.</t>
    </r>
  </si>
  <si>
    <r>
      <rPr>
        <vertAlign val="superscript"/>
        <sz val="8"/>
        <color rgb="FF000000"/>
        <rFont val="TimesNewRomanPSMT"/>
      </rPr>
      <t xml:space="preserve">f </t>
    </r>
    <r>
      <rPr>
        <sz val="8"/>
        <color rgb="FF000000"/>
        <rFont val="TimesNewRomanPSMT"/>
      </rPr>
      <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</si>
  <si>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Comparison of ex-ante and ex-post Climate Finance</t>
  </si>
  <si>
    <t>Ex-post committments by sector (USD)</t>
  </si>
  <si>
    <t>Ex-ante needs by sector (USD)</t>
  </si>
  <si>
    <t>the greenwerk. GbR / Center for Clean Air Policy</t>
  </si>
  <si>
    <t>On-budget and off-budget climate finance</t>
  </si>
  <si>
    <t>1.1</t>
  </si>
  <si>
    <t>Implementation of Article 13</t>
  </si>
  <si>
    <t>Support for reporting under Article 13 of the Paris Agreement</t>
  </si>
  <si>
    <t>Contribution to implementation of Article 13</t>
  </si>
  <si>
    <t>ICAT</t>
  </si>
  <si>
    <t>BTR support programme</t>
  </si>
  <si>
    <t>ICAT support for climate finance tracking and BTR reporting</t>
  </si>
  <si>
    <r>
      <rPr>
        <b/>
        <u/>
        <sz val="11"/>
        <color theme="1"/>
        <rFont val="Calibri"/>
        <family val="2"/>
      </rPr>
      <t>Brief description:</t>
    </r>
    <r>
      <rPr>
        <b/>
        <sz val="11"/>
        <color theme="1"/>
        <rFont val="Calibri"/>
        <family val="2"/>
      </rPr>
      <t xml:space="preserve">
</t>
    </r>
    <r>
      <rPr>
        <sz val="10"/>
        <color rgb="FF000000"/>
        <rFont val="Calibri"/>
        <family val="2"/>
      </rPr>
      <t xml:space="preserve">
The Climate Finance Transparency Tool is an Excel-based spreadsheet that serves as an accompanying tool for activities from Phase 4 and 5 of the ICAT guide "Climate Finance Transparency Framework". It is limited to complexity level 1, for further enhanced and country-tailored approaches it is recommended to engage in setting-up specific IT-based transparency systems. 
The Tool includes the following interlinked spreadsheets:
▪	</t>
    </r>
    <r>
      <rPr>
        <b/>
        <sz val="10"/>
        <color rgb="FF000000"/>
        <rFont val="Calibri"/>
        <family val="2"/>
      </rPr>
      <t>Climate Finance Tracking Template</t>
    </r>
    <r>
      <rPr>
        <sz val="10"/>
        <color rgb="FF000000"/>
        <rFont val="Calibri"/>
        <family val="2"/>
      </rPr>
      <t xml:space="preserve"> (on-budget and off-budget): This spreadsheet represents the core database of the Tool. It serves to track on- and off-budget climate finance ex-post. It comprises all discussed complexity level 1 information patterns such as the source, year, sector, climate relevance or climate finance amounts per financial instrument. Many of the values are standardized and can be selected through drop-down menus. This facilitates aggregation, comparison, analysis and reporting.
▪	</t>
    </r>
    <r>
      <rPr>
        <b/>
        <sz val="10"/>
        <color rgb="FF000000"/>
        <rFont val="Calibri"/>
        <family val="2"/>
      </rPr>
      <t xml:space="preserve">Climat Finance Dashboard: </t>
    </r>
    <r>
      <rPr>
        <sz val="10"/>
        <color rgb="FF000000"/>
        <rFont val="Calibri"/>
        <family val="2"/>
      </rPr>
      <t xml:space="preserve">A dashboard allows to analyze information from the Climate Finance Tracking Template based on Pivot generated tables and figures. Pre-defined assessments exist for the climate finance volume per thematic area (adaptation, mitigation, cross-cutting) and year, per channel/source and per sector.
▪	</t>
    </r>
    <r>
      <rPr>
        <b/>
        <sz val="10"/>
        <color rgb="FF000000"/>
        <rFont val="Calibri"/>
        <family val="2"/>
      </rPr>
      <t xml:space="preserve">Comparison of ex-ante and ex-post Climate Finance: </t>
    </r>
    <r>
      <rPr>
        <sz val="10"/>
        <color rgb="FF000000"/>
        <rFont val="Calibri"/>
        <family val="2"/>
      </rPr>
      <t xml:space="preserve">This sheet allows to compare the ex-post climate finance volumes with the needs derived ex-ante. The ex-post data is generated by the information contained in the Climate Finance Tracking Template. Ex-ante needs are required to be inserted manually, based on the respective approach and methodology selected in Phase 3.
▪	</t>
    </r>
    <r>
      <rPr>
        <b/>
        <sz val="10"/>
        <color rgb="FF000000"/>
        <rFont val="Calibri"/>
        <family val="2"/>
      </rPr>
      <t>CTF-Reporting Table:</t>
    </r>
    <r>
      <rPr>
        <sz val="10"/>
        <color rgb="FF000000"/>
        <rFont val="Calibri"/>
        <family val="2"/>
      </rPr>
      <t xml:space="preserve"> To facilitate reporting under the Paris Agreement’s ETF, the Tool includes a spreadsheet that transfers relevant information from the Climate Finance Tracking Template into the BTR table “Information on financial support received by developing country Parties under Article 9”. Hereby required data will be extracted from the tracking template in an automatic manner.
▪	</t>
    </r>
    <r>
      <rPr>
        <b/>
        <sz val="10"/>
        <color rgb="FF000000"/>
        <rFont val="Calibri"/>
        <family val="2"/>
      </rPr>
      <t xml:space="preserve">Parameters &amp; Categories: </t>
    </r>
    <r>
      <rPr>
        <sz val="10"/>
        <color rgb="FF000000"/>
        <rFont val="Calibri"/>
        <family val="2"/>
      </rPr>
      <t xml:space="preserve"> This supportive sheet lists and explains all applied parameters and categories used in the tool, e.g. for the drop-down menus. It can be adjusted to the needs and priorities of the user country.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</si>
</sst>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409]* #,##0.00_ ;_-[$$-409]* \-#,##0.00\ ;_-[$$-409]* &quot;-&quot;??_ ;_-@_ "/>
    <numFmt numFmtId="165" formatCode="_-[$$-409]* #,##0_ ;_-[$$-409]* \-#,##0\ ;_-[$$-409]* &quot;-&quot;??_ ;_-@_ "/>
    <numFmt numFmtId="166" formatCode="_-[$$-409]* #,##0.000_ ;_-[$$-409]* \-#,##0.000\ ;_-[$$-409]* &quot;-&quot;??_ ;_-@_ "/>
    <numFmt numFmtId="167" formatCode="_-* #,##0_-;\-* #,##0_-;_-* &quot;-&quot;??_-;_-@_-"/>
    <numFmt numFmtId="168" formatCode="#,##0\ _€"/>
  </numFmts>
  <fonts count="45">
    <font>
      <sz val="10"/>
      <color rgb="FF000000"/>
      <name val="Times New Roman"/>
      <charset val="204"/>
    </font>
    <font>
      <sz val="10"/>
      <color rgb="FF000000"/>
      <name val="Arial"/>
      <family val="2"/>
    </font>
    <font>
      <sz val="10"/>
      <color theme="0"/>
      <name val="Arial"/>
      <family val="2"/>
    </font>
    <font>
      <u/>
      <sz val="10"/>
      <color theme="10"/>
      <name val="Times New Roman"/>
      <family val="1"/>
    </font>
    <font>
      <u/>
      <sz val="10"/>
      <color theme="10"/>
      <name val="Arial"/>
      <family val="2"/>
    </font>
    <font>
      <sz val="8"/>
      <name val="Times New Roman"/>
      <family val="1"/>
    </font>
    <font>
      <sz val="10"/>
      <color rgb="FF000000"/>
      <name val="Times New Roman"/>
      <family val="1"/>
    </font>
    <font>
      <sz val="10"/>
      <color theme="1"/>
      <name val="Arial"/>
      <family val="2"/>
    </font>
    <font>
      <sz val="10"/>
      <color rgb="FF00093A"/>
      <name val="Arial"/>
      <family val="2"/>
    </font>
    <font>
      <b/>
      <sz val="10"/>
      <color rgb="FF00093A"/>
      <name val="Arial"/>
      <family val="2"/>
    </font>
    <font>
      <b/>
      <sz val="18"/>
      <color rgb="FF00083E"/>
      <name val="Arial"/>
      <family val="2"/>
    </font>
    <font>
      <b/>
      <sz val="18"/>
      <color theme="0"/>
      <name val="Arial"/>
      <family val="2"/>
    </font>
    <font>
      <sz val="10"/>
      <color theme="1"/>
      <name val="Arial Narrow"/>
      <family val="2"/>
    </font>
    <font>
      <sz val="10"/>
      <color rgb="FF000000"/>
      <name val="Times New Roman"/>
      <family val="1"/>
    </font>
    <font>
      <sz val="10"/>
      <color theme="1"/>
      <name val="Times New Roman"/>
      <family val="1"/>
    </font>
    <font>
      <b/>
      <sz val="18"/>
      <color theme="1"/>
      <name val="Calibri"/>
      <family val="2"/>
    </font>
    <font>
      <sz val="10"/>
      <color rgb="FF000000"/>
      <name val="Calibri"/>
      <family val="2"/>
    </font>
    <font>
      <b/>
      <sz val="10"/>
      <color rgb="FF000000"/>
      <name val="Calibri"/>
      <family val="2"/>
    </font>
    <font>
      <b/>
      <u/>
      <sz val="11"/>
      <color theme="1"/>
      <name val="Calibri"/>
      <family val="2"/>
    </font>
    <font>
      <b/>
      <sz val="11"/>
      <color theme="1"/>
      <name val="Calibri"/>
      <family val="2"/>
    </font>
    <font>
      <sz val="11"/>
      <color theme="0"/>
      <name val="Arial"/>
      <family val="2"/>
    </font>
    <font>
      <b/>
      <sz val="11"/>
      <color theme="0"/>
      <name val="Arial"/>
      <family val="2"/>
    </font>
    <font>
      <b/>
      <sz val="18"/>
      <color theme="0"/>
      <name val="Calibri"/>
      <family val="2"/>
    </font>
    <font>
      <sz val="10"/>
      <color theme="0"/>
      <name val="Calibri"/>
      <family val="2"/>
    </font>
    <font>
      <b/>
      <sz val="10"/>
      <color rgb="FF000000"/>
      <name val="Times New Roman"/>
      <family val="1"/>
    </font>
    <font>
      <sz val="10"/>
      <color rgb="FF000000"/>
      <name val="Calibri"/>
      <family val="2"/>
      <scheme val="minor"/>
    </font>
    <font>
      <sz val="11"/>
      <color rgb="FF000000"/>
      <name val="Calibri"/>
      <family val="2"/>
      <scheme val="minor"/>
    </font>
    <font>
      <b/>
      <sz val="11"/>
      <color rgb="FF000000"/>
      <name val="Calibri"/>
      <family val="2"/>
    </font>
    <font>
      <b/>
      <sz val="12"/>
      <color rgb="FF000000"/>
      <name val="Calibri"/>
      <family val="2"/>
      <scheme val="minor"/>
    </font>
    <font>
      <b/>
      <sz val="16"/>
      <color rgb="FF000000"/>
      <name val="Calibri"/>
      <family val="2"/>
      <scheme val="minor"/>
    </font>
    <font>
      <sz val="12"/>
      <color rgb="FF000000"/>
      <name val="Times New Roman"/>
      <family val="1"/>
    </font>
    <font>
      <b/>
      <sz val="14"/>
      <color rgb="FF000000"/>
      <name val="Calibri"/>
      <family val="2"/>
    </font>
    <font>
      <b/>
      <sz val="20"/>
      <color rgb="FF000000"/>
      <name val="Calibri"/>
      <family val="2"/>
    </font>
    <font>
      <sz val="20"/>
      <color rgb="FF000000"/>
      <name val="Times New Roman"/>
      <family val="1"/>
    </font>
    <font>
      <sz val="12"/>
      <color rgb="FF000000"/>
      <name val="Calibri"/>
      <family val="2"/>
    </font>
    <font>
      <sz val="12"/>
      <color rgb="FF000000"/>
      <name val="Calibri"/>
      <family val="2"/>
      <scheme val="minor"/>
    </font>
    <font>
      <sz val="8"/>
      <color rgb="FF000000"/>
      <name val="TimesNewRomanPSMT"/>
    </font>
    <font>
      <i/>
      <sz val="9"/>
      <color theme="1"/>
      <name val="Times New Roman"/>
      <family val="1"/>
    </font>
    <font>
      <i/>
      <sz val="10"/>
      <color rgb="FF000000"/>
      <name val="Times New Roman"/>
      <family val="1"/>
    </font>
    <font>
      <b/>
      <sz val="14"/>
      <color rgb="FF000000"/>
      <name val="TimesNewRomanPS"/>
    </font>
    <font>
      <i/>
      <vertAlign val="superscript"/>
      <sz val="9"/>
      <color theme="1"/>
      <name val="Times New Roman"/>
      <family val="1"/>
    </font>
    <font>
      <vertAlign val="superscript"/>
      <sz val="10"/>
      <color rgb="FF000000"/>
      <name val="Times New Roman"/>
      <family val="1"/>
    </font>
    <font>
      <i/>
      <vertAlign val="superscript"/>
      <sz val="10"/>
      <color rgb="FF000000"/>
      <name val="Times New Roman"/>
      <family val="1"/>
    </font>
    <font>
      <i/>
      <sz val="8"/>
      <color rgb="FF000000"/>
      <name val="TimesNewRomanPS"/>
    </font>
    <font>
      <vertAlign val="superscript"/>
      <sz val="8"/>
      <color rgb="FF000000"/>
      <name val="TimesNewRomanPSMT"/>
    </font>
  </fonts>
  <fills count="10">
    <fill>
      <patternFill patternType="none"/>
    </fill>
    <fill>
      <patternFill patternType="gray125"/>
    </fill>
    <fill>
      <patternFill patternType="solid">
        <fgColor rgb="FF9C95F6"/>
        <bgColor indexed="64"/>
      </patternFill>
    </fill>
    <fill>
      <patternFill patternType="solid">
        <fgColor theme="0"/>
        <bgColor indexed="64"/>
      </patternFill>
    </fill>
    <fill>
      <patternFill patternType="solid">
        <fgColor rgb="FFFFD8B3"/>
        <bgColor indexed="64"/>
      </patternFill>
    </fill>
    <fill>
      <patternFill patternType="solid">
        <fgColor theme="7"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FFFF"/>
        <bgColor rgb="FF000000"/>
      </patternFill>
    </fill>
    <fill>
      <patternFill patternType="solid">
        <fgColor rgb="FFFFC00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rgb="FF000000"/>
      </bottom>
      <diagonal/>
    </border>
    <border>
      <left style="thin">
        <color auto="1"/>
      </left>
      <right/>
      <top style="thin">
        <color rgb="FF000000"/>
      </top>
      <bottom/>
      <diagonal/>
    </border>
    <border>
      <left style="thin">
        <color auto="1"/>
      </left>
      <right style="thin">
        <color auto="1"/>
      </right>
      <top style="thin">
        <color rgb="FF000000"/>
      </top>
      <bottom/>
      <diagonal/>
    </border>
    <border>
      <left style="thin">
        <color auto="1"/>
      </left>
      <right/>
      <top style="thin">
        <color auto="1"/>
      </top>
      <bottom/>
      <diagonal/>
    </border>
    <border>
      <left style="thin">
        <color auto="1"/>
      </left>
      <right style="thin">
        <color auto="1"/>
      </right>
      <top style="thin">
        <color auto="1"/>
      </top>
      <bottom/>
      <diagonal/>
    </border>
    <border>
      <left/>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auto="1"/>
      </left>
      <right style="thin">
        <color auto="1"/>
      </right>
      <top/>
      <bottom style="medium">
        <color indexed="64"/>
      </bottom>
      <diagonal/>
    </border>
    <border>
      <left/>
      <right/>
      <top style="thin">
        <color auto="1"/>
      </top>
      <bottom style="medium">
        <color indexed="64"/>
      </bottom>
      <diagonal/>
    </border>
  </borders>
  <cellStyleXfs count="6">
    <xf numFmtId="0" fontId="0" fillId="0" borderId="0"/>
    <xf numFmtId="0" fontId="3"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7" fillId="0" borderId="0"/>
    <xf numFmtId="43" fontId="13" fillId="0" borderId="0" applyFont="0" applyFill="0" applyBorder="0" applyAlignment="0" applyProtection="0"/>
  </cellStyleXfs>
  <cellXfs count="139">
    <xf numFmtId="0" fontId="0" fillId="0" borderId="0" xfId="0"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1" fillId="0" borderId="0" xfId="0" applyFont="1" applyAlignment="1">
      <alignment horizontal="center" vertical="center"/>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4" fillId="0" borderId="1" xfId="1" applyFont="1" applyFill="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vertical="top" wrapText="1"/>
    </xf>
    <xf numFmtId="165" fontId="1" fillId="0" borderId="0" xfId="2" applyNumberFormat="1" applyFont="1" applyFill="1" applyBorder="1" applyAlignment="1">
      <alignment horizontal="left" vertical="top"/>
    </xf>
    <xf numFmtId="164" fontId="1" fillId="0" borderId="0" xfId="2" applyNumberFormat="1" applyFont="1" applyFill="1" applyBorder="1" applyAlignment="1">
      <alignment horizontal="left" vertical="top"/>
    </xf>
    <xf numFmtId="166" fontId="1" fillId="0" borderId="0" xfId="2" applyNumberFormat="1" applyFont="1" applyFill="1" applyBorder="1" applyAlignment="1">
      <alignment horizontal="left" vertical="top"/>
    </xf>
    <xf numFmtId="9" fontId="1" fillId="0" borderId="1" xfId="3" applyFont="1" applyBorder="1" applyAlignment="1">
      <alignment horizontal="left" vertical="top" wrapText="1"/>
    </xf>
    <xf numFmtId="0" fontId="3" fillId="0" borderId="1" xfId="1" applyBorder="1" applyAlignment="1">
      <alignment horizontal="left" vertical="top" wrapText="1"/>
    </xf>
    <xf numFmtId="0" fontId="0" fillId="3" borderId="0" xfId="0" applyFill="1" applyAlignment="1">
      <alignment horizontal="left" vertical="top"/>
    </xf>
    <xf numFmtId="0" fontId="1" fillId="3" borderId="0" xfId="0" applyFont="1" applyFill="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vertical="top" wrapText="1"/>
    </xf>
    <xf numFmtId="0" fontId="0" fillId="4" borderId="4" xfId="0" applyFill="1" applyBorder="1" applyAlignment="1">
      <alignment horizontal="left" vertical="top"/>
    </xf>
    <xf numFmtId="0" fontId="0" fillId="4" borderId="3" xfId="0" applyFill="1" applyBorder="1" applyAlignment="1">
      <alignment horizontal="left" vertical="top"/>
    </xf>
    <xf numFmtId="0" fontId="1" fillId="3" borderId="0" xfId="0" applyFont="1" applyFill="1" applyAlignment="1">
      <alignment horizontal="left" vertical="top" wrapText="1"/>
    </xf>
    <xf numFmtId="0" fontId="1" fillId="3" borderId="0" xfId="0" applyFont="1" applyFill="1" applyAlignment="1">
      <alignment vertical="top" wrapText="1"/>
    </xf>
    <xf numFmtId="0" fontId="9" fillId="2" borderId="6" xfId="0" applyFont="1" applyFill="1" applyBorder="1" applyAlignment="1">
      <alignment horizontal="center" vertical="center" wrapText="1"/>
    </xf>
    <xf numFmtId="165" fontId="9" fillId="2" borderId="6" xfId="0" applyNumberFormat="1" applyFont="1" applyFill="1" applyBorder="1" applyAlignment="1">
      <alignment horizontal="center" vertical="center" wrapText="1"/>
    </xf>
    <xf numFmtId="166" fontId="9" fillId="2" borderId="6" xfId="0" applyNumberFormat="1"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164" fontId="9" fillId="2" borderId="7" xfId="0" applyNumberFormat="1" applyFont="1" applyFill="1" applyBorder="1" applyAlignment="1">
      <alignment horizontal="center" vertical="center" wrapText="1"/>
    </xf>
    <xf numFmtId="0" fontId="7" fillId="3" borderId="5" xfId="0" applyFont="1" applyFill="1" applyBorder="1" applyAlignment="1">
      <alignment horizontal="left" vertical="top"/>
    </xf>
    <xf numFmtId="0" fontId="7" fillId="3" borderId="5" xfId="0" applyFont="1" applyFill="1" applyBorder="1" applyAlignment="1">
      <alignment horizontal="left" vertical="top" wrapText="1"/>
    </xf>
    <xf numFmtId="0" fontId="7" fillId="3" borderId="5" xfId="0" applyFont="1" applyFill="1" applyBorder="1" applyAlignment="1">
      <alignment horizontal="center" vertical="top"/>
    </xf>
    <xf numFmtId="0" fontId="7" fillId="3" borderId="2" xfId="0" applyFont="1" applyFill="1" applyBorder="1" applyAlignment="1">
      <alignment horizontal="left" vertical="top"/>
    </xf>
    <xf numFmtId="0" fontId="7" fillId="3" borderId="2" xfId="0" applyFont="1" applyFill="1" applyBorder="1" applyAlignment="1">
      <alignment horizontal="left" vertical="top" wrapText="1"/>
    </xf>
    <xf numFmtId="0" fontId="7" fillId="3" borderId="2" xfId="0" applyFont="1" applyFill="1" applyBorder="1" applyAlignment="1">
      <alignment horizontal="center" vertical="top"/>
    </xf>
    <xf numFmtId="164" fontId="7" fillId="3" borderId="2" xfId="2" applyNumberFormat="1" applyFont="1" applyFill="1" applyBorder="1" applyAlignment="1">
      <alignment horizontal="left" vertical="top"/>
    </xf>
    <xf numFmtId="164" fontId="7" fillId="3" borderId="1" xfId="2" applyNumberFormat="1" applyFont="1" applyFill="1" applyBorder="1" applyAlignment="1">
      <alignment horizontal="left" vertical="top"/>
    </xf>
    <xf numFmtId="0" fontId="9" fillId="2" borderId="6" xfId="0" applyFont="1" applyFill="1" applyBorder="1" applyAlignment="1">
      <alignment horizontal="center" vertical="center"/>
    </xf>
    <xf numFmtId="0" fontId="1" fillId="4" borderId="4" xfId="0" applyFont="1" applyFill="1" applyBorder="1" applyAlignment="1">
      <alignment horizontal="left" vertical="top"/>
    </xf>
    <xf numFmtId="0" fontId="4" fillId="0" borderId="1" xfId="1" applyFont="1" applyFill="1" applyBorder="1" applyAlignment="1">
      <alignment horizontal="left" vertical="top"/>
    </xf>
    <xf numFmtId="0" fontId="1" fillId="0" borderId="8" xfId="0" applyFont="1" applyBorder="1" applyAlignment="1">
      <alignment vertical="top" wrapText="1"/>
    </xf>
    <xf numFmtId="0" fontId="1" fillId="0" borderId="9" xfId="0" applyFont="1" applyBorder="1" applyAlignment="1">
      <alignment horizontal="left" vertical="top"/>
    </xf>
    <xf numFmtId="0" fontId="9" fillId="3" borderId="0" xfId="0" applyFont="1" applyFill="1" applyAlignment="1">
      <alignment horizontal="right" vertical="center" wrapText="1"/>
    </xf>
    <xf numFmtId="0" fontId="12" fillId="3" borderId="0" xfId="4" applyFont="1" applyFill="1" applyAlignment="1">
      <alignment vertical="center" wrapText="1"/>
    </xf>
    <xf numFmtId="0" fontId="8" fillId="3" borderId="0" xfId="0" applyFont="1" applyFill="1" applyAlignment="1">
      <alignment horizontal="left" vertical="center" wrapText="1"/>
    </xf>
    <xf numFmtId="165" fontId="9" fillId="5" borderId="6" xfId="0" applyNumberFormat="1" applyFont="1" applyFill="1" applyBorder="1" applyAlignment="1">
      <alignment horizontal="center" vertical="center" wrapText="1"/>
    </xf>
    <xf numFmtId="166" fontId="9" fillId="5" borderId="6" xfId="0" applyNumberFormat="1" applyFont="1" applyFill="1" applyBorder="1" applyAlignment="1">
      <alignment horizontal="center" vertical="center" wrapText="1"/>
    </xf>
    <xf numFmtId="164" fontId="9" fillId="5" borderId="6" xfId="0" applyNumberFormat="1" applyFont="1" applyFill="1" applyBorder="1" applyAlignment="1">
      <alignment horizontal="center" vertical="center" wrapText="1"/>
    </xf>
    <xf numFmtId="0" fontId="0" fillId="6" borderId="0" xfId="0" applyFill="1"/>
    <xf numFmtId="0" fontId="14" fillId="3" borderId="0" xfId="0" applyFont="1" applyFill="1" applyAlignment="1">
      <alignment horizontal="left" vertical="top"/>
    </xf>
    <xf numFmtId="0" fontId="7" fillId="3" borderId="0" xfId="0" applyFont="1" applyFill="1" applyAlignment="1">
      <alignment horizontal="left" vertical="top"/>
    </xf>
    <xf numFmtId="0" fontId="0" fillId="7" borderId="0" xfId="0" applyFill="1"/>
    <xf numFmtId="0" fontId="16" fillId="3" borderId="0" xfId="0" applyFont="1" applyFill="1" applyAlignment="1">
      <alignment horizontal="left" vertical="top"/>
    </xf>
    <xf numFmtId="0" fontId="17" fillId="3" borderId="0" xfId="0" applyFont="1" applyFill="1" applyAlignment="1">
      <alignment horizontal="left" vertical="top"/>
    </xf>
    <xf numFmtId="0" fontId="0" fillId="3" borderId="0" xfId="0" applyFill="1" applyAlignment="1">
      <alignment horizontal="left" vertical="top" wrapText="1"/>
    </xf>
    <xf numFmtId="0" fontId="11" fillId="6" borderId="0" xfId="0" applyFont="1" applyFill="1" applyAlignment="1">
      <alignment horizontal="left" vertical="top"/>
    </xf>
    <xf numFmtId="0" fontId="2" fillId="6" borderId="0" xfId="0" applyFont="1" applyFill="1" applyAlignment="1">
      <alignment horizontal="left" vertical="top"/>
    </xf>
    <xf numFmtId="0" fontId="21" fillId="6" borderId="0" xfId="0" applyFont="1" applyFill="1" applyAlignment="1">
      <alignment horizontal="left" vertical="top"/>
    </xf>
    <xf numFmtId="0" fontId="20" fillId="6" borderId="1" xfId="0" applyFont="1" applyFill="1" applyBorder="1" applyAlignment="1">
      <alignment horizontal="left" vertical="top"/>
    </xf>
    <xf numFmtId="0" fontId="10" fillId="7" borderId="0" xfId="0" applyFont="1" applyFill="1" applyAlignment="1">
      <alignment horizontal="left" vertical="top"/>
    </xf>
    <xf numFmtId="43" fontId="7" fillId="3" borderId="2" xfId="5" applyFont="1" applyFill="1" applyBorder="1" applyAlignment="1">
      <alignment horizontal="left" vertical="top"/>
    </xf>
    <xf numFmtId="167" fontId="7" fillId="3" borderId="2" xfId="5" applyNumberFormat="1" applyFont="1" applyFill="1" applyBorder="1" applyAlignment="1">
      <alignment horizontal="left" vertical="top"/>
    </xf>
    <xf numFmtId="165" fontId="7" fillId="3" borderId="2" xfId="2" applyNumberFormat="1" applyFont="1" applyFill="1" applyBorder="1" applyAlignment="1">
      <alignment horizontal="left" vertical="top"/>
    </xf>
    <xf numFmtId="43" fontId="7" fillId="3" borderId="2" xfId="5" applyFont="1" applyFill="1" applyBorder="1" applyAlignment="1">
      <alignment horizontal="center" vertical="top"/>
    </xf>
    <xf numFmtId="167" fontId="7" fillId="3" borderId="2" xfId="5" applyNumberFormat="1" applyFont="1" applyFill="1" applyBorder="1" applyAlignment="1">
      <alignment horizontal="center" vertical="top"/>
    </xf>
    <xf numFmtId="167" fontId="1" fillId="0" borderId="1" xfId="5" applyNumberFormat="1" applyFont="1" applyBorder="1" applyAlignment="1">
      <alignment horizontal="left" vertical="top"/>
    </xf>
    <xf numFmtId="0" fontId="16" fillId="7" borderId="0" xfId="0" applyFont="1" applyFill="1"/>
    <xf numFmtId="0" fontId="16" fillId="4" borderId="2" xfId="0" applyFont="1" applyFill="1" applyBorder="1" applyAlignment="1">
      <alignment horizontal="left" vertical="top"/>
    </xf>
    <xf numFmtId="0" fontId="22" fillId="6" borderId="0" xfId="0" applyFont="1" applyFill="1" applyAlignment="1">
      <alignment horizontal="left" vertical="top"/>
    </xf>
    <xf numFmtId="0" fontId="23" fillId="6" borderId="0" xfId="0" applyFont="1" applyFill="1" applyAlignment="1">
      <alignment horizontal="left" vertical="top"/>
    </xf>
    <xf numFmtId="0" fontId="16" fillId="4" borderId="4" xfId="0" applyFont="1" applyFill="1" applyBorder="1" applyAlignment="1">
      <alignment horizontal="left" vertical="top"/>
    </xf>
    <xf numFmtId="0" fontId="16" fillId="0" borderId="0" xfId="0" pivotButton="1" applyFont="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indent="1"/>
    </xf>
    <xf numFmtId="0" fontId="16" fillId="0" borderId="0" xfId="0" applyFont="1" applyAlignment="1">
      <alignment horizontal="center" vertical="top"/>
    </xf>
    <xf numFmtId="165" fontId="16" fillId="0" borderId="0" xfId="0" applyNumberFormat="1" applyFont="1" applyAlignment="1">
      <alignment horizontal="center" vertical="top"/>
    </xf>
    <xf numFmtId="0" fontId="26" fillId="3" borderId="0" xfId="0" applyFont="1" applyFill="1" applyAlignment="1">
      <alignment horizontal="left" vertical="top"/>
    </xf>
    <xf numFmtId="165" fontId="25" fillId="3" borderId="0" xfId="5" applyNumberFormat="1" applyFont="1" applyFill="1" applyAlignment="1">
      <alignment horizontal="left" vertical="top"/>
    </xf>
    <xf numFmtId="0" fontId="0" fillId="6" borderId="0" xfId="0" applyFill="1" applyAlignment="1">
      <alignment horizontal="left" vertical="top"/>
    </xf>
    <xf numFmtId="0" fontId="24" fillId="7" borderId="0" xfId="0" applyFont="1" applyFill="1"/>
    <xf numFmtId="0" fontId="27" fillId="7" borderId="0" xfId="0" applyFont="1" applyFill="1"/>
    <xf numFmtId="0" fontId="29" fillId="3" borderId="0" xfId="0" applyFont="1" applyFill="1" applyAlignment="1">
      <alignment horizontal="center" vertical="top"/>
    </xf>
    <xf numFmtId="0" fontId="32" fillId="7" borderId="0" xfId="0" applyFont="1" applyFill="1"/>
    <xf numFmtId="0" fontId="33" fillId="7" borderId="0" xfId="0" applyFont="1" applyFill="1"/>
    <xf numFmtId="43" fontId="34" fillId="0" borderId="0" xfId="0" pivotButton="1" applyNumberFormat="1" applyFont="1" applyAlignment="1">
      <alignment horizontal="left" vertical="top"/>
    </xf>
    <xf numFmtId="43" fontId="34" fillId="0" borderId="0" xfId="0" applyNumberFormat="1" applyFont="1" applyAlignment="1">
      <alignment horizontal="left" vertical="top"/>
    </xf>
    <xf numFmtId="0" fontId="28" fillId="3" borderId="0" xfId="0" applyFont="1" applyFill="1" applyAlignment="1">
      <alignment horizontal="left" vertical="top"/>
    </xf>
    <xf numFmtId="0" fontId="30" fillId="3" borderId="0" xfId="0" applyFont="1" applyFill="1" applyAlignment="1">
      <alignment horizontal="left" vertical="top"/>
    </xf>
    <xf numFmtId="164" fontId="34" fillId="0" borderId="0" xfId="0" applyNumberFormat="1" applyFont="1" applyAlignment="1">
      <alignment horizontal="left" vertical="top"/>
    </xf>
    <xf numFmtId="167" fontId="35" fillId="0" borderId="0" xfId="0" pivotButton="1" applyNumberFormat="1" applyFont="1" applyAlignment="1">
      <alignment horizontal="left" vertical="top"/>
    </xf>
    <xf numFmtId="167" fontId="35" fillId="0" borderId="0" xfId="0" applyNumberFormat="1" applyFont="1" applyAlignment="1">
      <alignment horizontal="left" vertical="top"/>
    </xf>
    <xf numFmtId="0" fontId="28" fillId="0" borderId="0" xfId="0" applyFont="1" applyAlignment="1">
      <alignment horizontal="left" vertical="top"/>
    </xf>
    <xf numFmtId="0" fontId="35" fillId="0" borderId="0" xfId="0" applyFont="1" applyAlignment="1">
      <alignment horizontal="left" vertical="top"/>
    </xf>
    <xf numFmtId="167" fontId="35" fillId="0" borderId="0" xfId="0" applyNumberFormat="1" applyFont="1" applyAlignment="1">
      <alignment vertical="top"/>
    </xf>
    <xf numFmtId="165" fontId="35" fillId="0" borderId="0" xfId="0" applyNumberFormat="1" applyFont="1" applyAlignment="1">
      <alignment vertical="top"/>
    </xf>
    <xf numFmtId="167" fontId="35" fillId="0" borderId="0" xfId="0" applyNumberFormat="1" applyFont="1" applyAlignment="1">
      <alignment horizontal="left" vertical="top" indent="1"/>
    </xf>
    <xf numFmtId="165" fontId="35" fillId="0" borderId="0" xfId="0" pivotButton="1" applyNumberFormat="1" applyFont="1" applyAlignment="1">
      <alignment horizontal="left" vertical="top"/>
    </xf>
    <xf numFmtId="165" fontId="35" fillId="0" borderId="0" xfId="0" applyNumberFormat="1" applyFont="1" applyAlignment="1">
      <alignment horizontal="left" vertical="top"/>
    </xf>
    <xf numFmtId="165" fontId="35" fillId="3" borderId="0" xfId="5" applyNumberFormat="1" applyFont="1" applyFill="1" applyAlignment="1">
      <alignment horizontal="left" vertical="top"/>
    </xf>
    <xf numFmtId="165" fontId="35" fillId="0" borderId="0" xfId="0" applyNumberFormat="1" applyFont="1" applyAlignment="1">
      <alignment horizontal="center" vertical="top"/>
    </xf>
    <xf numFmtId="0" fontId="35" fillId="0" borderId="0" xfId="0" applyFont="1" applyAlignment="1">
      <alignment horizontal="right" vertical="top"/>
    </xf>
    <xf numFmtId="0" fontId="35" fillId="0" borderId="0" xfId="0" pivotButton="1" applyFont="1" applyAlignment="1">
      <alignment horizontal="left" vertical="top"/>
    </xf>
    <xf numFmtId="0" fontId="35" fillId="3" borderId="0" xfId="0" applyFont="1" applyFill="1" applyAlignment="1">
      <alignment horizontal="left" vertical="top"/>
    </xf>
    <xf numFmtId="1" fontId="35" fillId="0" borderId="0" xfId="0" applyNumberFormat="1" applyFont="1" applyAlignment="1">
      <alignment horizontal="center" vertical="top"/>
    </xf>
    <xf numFmtId="0" fontId="35" fillId="0" borderId="0" xfId="0" applyFont="1" applyAlignment="1">
      <alignment horizontal="left" vertical="top" indent="1"/>
    </xf>
    <xf numFmtId="0" fontId="36" fillId="3" borderId="0" xfId="0" applyFont="1" applyFill="1" applyAlignment="1">
      <alignment horizontal="left" vertical="top"/>
    </xf>
    <xf numFmtId="0" fontId="6" fillId="3" borderId="0" xfId="0" applyFont="1" applyFill="1" applyAlignment="1">
      <alignment horizontal="left" vertical="top"/>
    </xf>
    <xf numFmtId="0" fontId="39" fillId="3" borderId="0" xfId="0" applyFont="1" applyFill="1" applyAlignment="1">
      <alignment horizontal="left" vertical="top"/>
    </xf>
    <xf numFmtId="0" fontId="0" fillId="3" borderId="12" xfId="0" applyFill="1" applyBorder="1" applyAlignment="1">
      <alignment horizontal="left" vertical="top"/>
    </xf>
    <xf numFmtId="0" fontId="37" fillId="3" borderId="12" xfId="0" applyFont="1" applyFill="1" applyBorder="1" applyAlignment="1">
      <alignment horizontal="center" wrapText="1"/>
    </xf>
    <xf numFmtId="0" fontId="38" fillId="3" borderId="12" xfId="0" applyFont="1" applyFill="1" applyBorder="1" applyAlignment="1">
      <alignment horizontal="center" wrapText="1"/>
    </xf>
    <xf numFmtId="168" fontId="37" fillId="3" borderId="12" xfId="0" applyNumberFormat="1" applyFont="1" applyFill="1" applyBorder="1" applyAlignment="1">
      <alignment horizontal="center" wrapText="1"/>
    </xf>
    <xf numFmtId="4" fontId="37" fillId="3" borderId="12" xfId="0" applyNumberFormat="1" applyFont="1" applyFill="1" applyBorder="1" applyAlignment="1">
      <alignment horizontal="center" wrapText="1"/>
    </xf>
    <xf numFmtId="0" fontId="38" fillId="3" borderId="12" xfId="0" applyFont="1" applyFill="1" applyBorder="1" applyAlignment="1">
      <alignment horizontal="center"/>
    </xf>
    <xf numFmtId="0" fontId="36" fillId="0" borderId="0" xfId="0" applyFont="1" applyAlignment="1">
      <alignment horizontal="left" vertical="top"/>
    </xf>
    <xf numFmtId="0" fontId="0" fillId="3" borderId="13" xfId="0" applyFill="1" applyBorder="1" applyAlignment="1">
      <alignment horizontal="left" vertical="top"/>
    </xf>
    <xf numFmtId="0" fontId="6" fillId="3" borderId="13" xfId="0" applyFont="1" applyFill="1" applyBorder="1" applyAlignment="1">
      <alignment horizontal="center" vertical="top" wrapText="1"/>
    </xf>
    <xf numFmtId="0" fontId="0" fillId="3" borderId="13" xfId="0" applyFill="1" applyBorder="1" applyAlignment="1">
      <alignment horizontal="center" vertical="top"/>
    </xf>
    <xf numFmtId="0" fontId="7" fillId="3" borderId="8" xfId="0" applyFont="1" applyFill="1" applyBorder="1" applyAlignment="1">
      <alignment horizontal="left" vertical="top"/>
    </xf>
    <xf numFmtId="0" fontId="7" fillId="3" borderId="1" xfId="0" applyFont="1" applyFill="1" applyBorder="1" applyAlignment="1">
      <alignment horizontal="left" vertical="top"/>
    </xf>
    <xf numFmtId="0" fontId="0" fillId="3" borderId="11" xfId="0" applyFill="1" applyBorder="1" applyAlignment="1">
      <alignment horizontal="left" vertical="top" wrapText="1"/>
    </xf>
    <xf numFmtId="0" fontId="1" fillId="8" borderId="2" xfId="0" applyFont="1" applyFill="1" applyBorder="1" applyAlignment="1">
      <alignment horizontal="left" vertical="top"/>
    </xf>
    <xf numFmtId="167" fontId="7" fillId="3" borderId="1" xfId="5" applyNumberFormat="1" applyFont="1" applyFill="1" applyBorder="1" applyAlignment="1">
      <alignment horizontal="left" vertical="top"/>
    </xf>
    <xf numFmtId="167" fontId="0" fillId="3" borderId="11" xfId="5" applyNumberFormat="1" applyFont="1" applyFill="1" applyBorder="1" applyAlignment="1">
      <alignment horizontal="left" vertical="top" wrapText="1"/>
    </xf>
    <xf numFmtId="165" fontId="0" fillId="3" borderId="11" xfId="5" applyNumberFormat="1" applyFont="1" applyFill="1" applyBorder="1" applyAlignment="1">
      <alignment horizontal="left" vertical="top" wrapText="1"/>
    </xf>
    <xf numFmtId="0" fontId="0" fillId="3" borderId="14" xfId="0" applyFill="1" applyBorder="1" applyAlignment="1">
      <alignment horizontal="left" vertical="top"/>
    </xf>
    <xf numFmtId="0" fontId="43" fillId="3" borderId="0" xfId="0" applyFont="1" applyFill="1" applyAlignment="1">
      <alignment horizontal="left" vertical="top"/>
    </xf>
    <xf numFmtId="0" fontId="32" fillId="7" borderId="0" xfId="0" applyFont="1" applyFill="1" applyAlignment="1">
      <alignment horizontal="center" vertical="center"/>
    </xf>
    <xf numFmtId="0" fontId="6" fillId="9" borderId="0" xfId="0" applyFont="1" applyFill="1"/>
    <xf numFmtId="0" fontId="31" fillId="7" borderId="0" xfId="0" applyFont="1" applyFill="1" applyAlignment="1">
      <alignment horizontal="left" vertical="center"/>
    </xf>
    <xf numFmtId="0" fontId="1" fillId="3" borderId="0" xfId="0" applyFont="1" applyFill="1" applyAlignment="1">
      <alignment horizontal="center" vertical="center"/>
    </xf>
    <xf numFmtId="165" fontId="1" fillId="3" borderId="0" xfId="2" applyNumberFormat="1" applyFont="1" applyFill="1" applyBorder="1" applyAlignment="1">
      <alignment horizontal="left" vertical="top"/>
    </xf>
    <xf numFmtId="166" fontId="1" fillId="3" borderId="0" xfId="2" applyNumberFormat="1" applyFont="1" applyFill="1" applyBorder="1" applyAlignment="1">
      <alignment horizontal="left" vertical="top"/>
    </xf>
    <xf numFmtId="164" fontId="1" fillId="3" borderId="0" xfId="2" applyNumberFormat="1" applyFont="1" applyFill="1" applyBorder="1" applyAlignment="1">
      <alignment horizontal="left" vertical="top"/>
    </xf>
    <xf numFmtId="49" fontId="16" fillId="3" borderId="0" xfId="0" applyNumberFormat="1" applyFont="1" applyFill="1" applyAlignment="1">
      <alignment horizontal="left" vertical="top"/>
    </xf>
    <xf numFmtId="0" fontId="16" fillId="3" borderId="0" xfId="0" applyFont="1" applyFill="1" applyAlignment="1">
      <alignment horizontal="left" vertical="top" wrapText="1"/>
    </xf>
    <xf numFmtId="0" fontId="15" fillId="3" borderId="0" xfId="0" applyFont="1" applyFill="1" applyAlignment="1">
      <alignment horizontal="center" vertical="top"/>
    </xf>
    <xf numFmtId="0" fontId="37" fillId="3" borderId="0" xfId="0" applyFont="1" applyFill="1" applyAlignment="1">
      <alignment horizontal="center" wrapText="1"/>
    </xf>
    <xf numFmtId="0" fontId="37" fillId="3" borderId="12" xfId="0" applyFont="1" applyFill="1" applyBorder="1" applyAlignment="1">
      <alignment horizontal="center" wrapText="1"/>
    </xf>
    <xf numFmtId="4" fontId="37" fillId="3" borderId="10" xfId="0" applyNumberFormat="1" applyFont="1" applyFill="1" applyBorder="1" applyAlignment="1">
      <alignment horizontal="center" vertical="top" wrapText="1"/>
    </xf>
    <xf numFmtId="0" fontId="37" fillId="3" borderId="10" xfId="0" applyFont="1" applyFill="1" applyBorder="1" applyAlignment="1">
      <alignment horizontal="center" vertical="top" wrapText="1"/>
    </xf>
  </cellXfs>
  <cellStyles count="6">
    <cellStyle name="Komma" xfId="5" builtinId="3"/>
    <cellStyle name="Link" xfId="1" builtinId="8"/>
    <cellStyle name="Normal 3" xfId="4" xr:uid="{00000000-0005-0000-0000-000003000000}"/>
    <cellStyle name="Prozent" xfId="3" builtinId="5"/>
    <cellStyle name="Standard" xfId="0" builtinId="0"/>
    <cellStyle name="Währung" xfId="2" builtinId="4"/>
  </cellStyles>
  <dxfs count="182">
    <dxf>
      <fill>
        <patternFill>
          <bgColor rgb="FFFFC000"/>
        </patternFill>
      </fill>
    </dxf>
    <dxf>
      <alignment horizontal="center"/>
    </dxf>
    <dxf>
      <alignment horizontal="center"/>
    </dxf>
    <dxf>
      <alignment horizontal="center"/>
    </dxf>
    <dxf>
      <numFmt numFmtId="165" formatCode="_-[$$-409]* #,##0_ ;_-[$$-409]* \-#,##0\ ;_-[$$-409]* &quot;-&quot;??_ ;_-@_ "/>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alignment horizontal="center"/>
    </dxf>
    <dxf>
      <alignment horizontal="center"/>
    </dxf>
    <dxf>
      <alignment horizontal="center"/>
    </dxf>
    <dxf>
      <alignment horizontal="right"/>
    </dxf>
    <dxf>
      <numFmt numFmtId="0" formatCode="General"/>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numFmt numFmtId="0" formatCode="General"/>
    </dxf>
    <dxf>
      <numFmt numFmtId="167" formatCode="_-* #,##0_-;\-* #,##0_-;_-* &quot;-&quot;??_-;_-@_-"/>
      <alignment horizontal="left" indent="1"/>
    </dxf>
    <dxf>
      <alignment horizontal="center"/>
    </dxf>
    <dxf>
      <alignment horizontal="center"/>
    </dxf>
    <dxf>
      <alignment horizontal="center"/>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numFmt numFmtId="165" formatCode="_-[$$-409]* #,##0_ ;_-[$$-409]* \-#,##0\ ;_-[$$-409]* &quot;-&quot;??_ ;_-@_ "/>
    </dxf>
    <dxf>
      <numFmt numFmtId="1" formatCode="0"/>
    </dxf>
    <dxf>
      <numFmt numFmtId="1" formatCode="0"/>
    </dxf>
    <dxf>
      <alignment horizontal="center"/>
    </dxf>
    <dxf>
      <alignment horizontal="center"/>
    </dxf>
    <dxf>
      <alignment horizontal="center"/>
    </dxf>
    <dxf>
      <font>
        <name val="Calibri"/>
        <family val="2"/>
        <scheme val="none"/>
      </font>
    </dxf>
    <dxf>
      <font>
        <name val="Calibri"/>
        <family val="2"/>
        <scheme val="none"/>
      </font>
    </dxf>
    <dxf>
      <font>
        <name val="Calibri"/>
        <family val="2"/>
        <scheme val="none"/>
      </font>
    </dxf>
    <dxf>
      <font>
        <name val="Calibri"/>
        <family val="2"/>
        <scheme val="none"/>
      </font>
    </dxf>
    <dxf>
      <numFmt numFmtId="164" formatCode="_-[$$-409]* #,##0.00_ ;_-[$$-409]* \-#,##0.00\ ;_-[$$-409]* &quot;-&quot;??_ ;_-@_ "/>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numFmt numFmtId="165" formatCode="_-[$$-409]* #,##0_ ;_-[$$-409]* \-#,##0\ ;_-[$$-409]* &quot;-&quot;??_ ;_-@_ "/>
    </dxf>
    <dxf>
      <numFmt numFmtId="1" formatCode="0"/>
    </dxf>
    <dxf>
      <numFmt numFmtId="1" formatCode="0"/>
    </dxf>
    <dxf>
      <alignment horizontal="center"/>
    </dxf>
    <dxf>
      <alignment horizontal="center"/>
    </dxf>
    <dxf>
      <alignment horizontal="center"/>
    </dxf>
    <dxf>
      <font>
        <name val="Calibri"/>
        <family val="2"/>
        <scheme val="none"/>
      </font>
    </dxf>
    <dxf>
      <font>
        <name val="Calibri"/>
        <family val="2"/>
        <scheme val="none"/>
      </font>
    </dxf>
    <dxf>
      <font>
        <name val="Calibri"/>
        <family val="2"/>
        <scheme val="none"/>
      </font>
    </dxf>
    <dxf>
      <font>
        <name val="Calibri"/>
        <family val="2"/>
        <scheme val="none"/>
      </font>
    </dxf>
    <dxf>
      <numFmt numFmtId="164" formatCode="_-[$$-409]* #,##0.00_ ;_-[$$-409]* \-#,##0.00\ ;_-[$$-409]* &quot;-&quot;??_ ;_-@_ "/>
    </dxf>
    <dxf>
      <font>
        <sz val="12"/>
      </font>
    </dxf>
    <dxf>
      <font>
        <sz val="12"/>
      </font>
    </dxf>
    <dxf>
      <font>
        <sz val="12"/>
      </font>
    </dxf>
    <dxf>
      <font>
        <sz val="12"/>
      </font>
    </dxf>
    <dxf>
      <font>
        <sz val="12"/>
      </font>
    </dxf>
    <dxf>
      <font>
        <sz val="12"/>
      </font>
    </dxf>
    <dxf>
      <numFmt numFmtId="164" formatCode="_-[$$-409]* #,##0.00_ ;_-[$$-409]* \-#,##0.00\ ;_-[$$-409]* &quot;-&quot;??_ ;_-@_ "/>
    </dxf>
    <dxf>
      <numFmt numFmtId="35" formatCode="_-* #,##0.00_-;\-* #,##0.00_-;_-* &quot;-&quot;??_-;_-@_-"/>
    </dxf>
    <dxf>
      <numFmt numFmtId="35" formatCode="_-* #,##0.00_-;\-* #,##0.00_-;_-* &quot;-&quot;??_-;_-@_-"/>
    </dxf>
    <dxf>
      <numFmt numFmtId="35" formatCode="_-* #,##0.00_-;\-* #,##0.00_-;_-* &quot;-&quot;??_-;_-@_-"/>
    </dxf>
    <dxf>
      <numFmt numFmtId="35" formatCode="_-* #,##0.00_-;\-* #,##0.00_-;_-* &quot;-&quot;??_-;_-@_-"/>
    </dxf>
    <dxf>
      <numFmt numFmtId="35" formatCode="_-* #,##0.00_-;\-* #,##0.00_-;_-* &quot;-&quot;??_-;_-@_-"/>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alignment horizontal="general"/>
    </dxf>
    <dxf>
      <alignment horizontal="general"/>
    </dxf>
    <dxf>
      <numFmt numFmtId="165" formatCode="_-[$$-409]* #,##0_ ;_-[$$-409]* \-#,##0\ ;_-[$$-409]* &quot;-&quot;??_ ;_-@_ "/>
    </dxf>
    <dxf>
      <font>
        <name val="Calibri"/>
        <family val="2"/>
      </font>
    </dxf>
    <dxf>
      <font>
        <name val="Calibri"/>
        <family val="2"/>
      </font>
    </dxf>
    <dxf>
      <font>
        <name val="Calibri"/>
        <family val="2"/>
      </font>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s>
  <tableStyles count="0" defaultTableStyle="TableStyleMedium9" defaultPivotStyle="PivotStyleLight16"/>
  <colors>
    <mruColors>
      <color rgb="FFFF9500"/>
      <color rgb="FFFFA927"/>
      <color rgb="FF9C95F6"/>
      <color rgb="FF00093A"/>
      <color rgb="FF000A39"/>
      <color rgb="FFFFD8B3"/>
      <color rgb="FF000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 Transparency Tool_final draft_July 2024.xlsx]CF Dashboard!PivotTable1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7030A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FF95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'CF Dashboard'!$D$9:$D$10</c:f>
              <c:strCache>
                <c:ptCount val="1"/>
                <c:pt idx="0">
                  <c:v>Mitigation</c:v>
                </c:pt>
              </c:strCache>
            </c:strRef>
          </c:tx>
          <c:spPr>
            <a:solidFill>
              <a:srgbClr val="7030A0"/>
            </a:solidFill>
            <a:ln>
              <a:noFill/>
            </a:ln>
            <a:effectLst/>
          </c:spPr>
          <c:invertIfNegative val="0"/>
          <c:cat>
            <c:strRef>
              <c:f>'CF Dashboard'!$C$11:$C$14</c:f>
              <c:strCache>
                <c:ptCount val="3"/>
                <c:pt idx="0">
                  <c:v>2020</c:v>
                </c:pt>
                <c:pt idx="1">
                  <c:v>2021</c:v>
                </c:pt>
                <c:pt idx="2">
                  <c:v>2022</c:v>
                </c:pt>
              </c:strCache>
            </c:strRef>
          </c:cat>
          <c:val>
            <c:numRef>
              <c:f>'CF Dashboard'!$D$11:$D$14</c:f>
              <c:numCache>
                <c:formatCode>_-* #,##0_-;\-* #,##0_-;_-* "-"??_-;_-@_-</c:formatCode>
                <c:ptCount val="3"/>
                <c:pt idx="1">
                  <c:v>19999999.999999996</c:v>
                </c:pt>
                <c:pt idx="2">
                  <c:v>17875000</c:v>
                </c:pt>
              </c:numCache>
            </c:numRef>
          </c:val>
          <c:extLst>
            <c:ext xmlns:c16="http://schemas.microsoft.com/office/drawing/2014/chart" uri="{C3380CC4-5D6E-409C-BE32-E72D297353CC}">
              <c16:uniqueId val="{00000005-3980-6B40-BE32-435FB47A3072}"/>
            </c:ext>
          </c:extLst>
        </c:ser>
        <c:ser>
          <c:idx val="1"/>
          <c:order val="1"/>
          <c:tx>
            <c:strRef>
              <c:f>'CF Dashboard'!$E$9:$E$10</c:f>
              <c:strCache>
                <c:ptCount val="1"/>
                <c:pt idx="0">
                  <c:v>Adaptation</c:v>
                </c:pt>
              </c:strCache>
            </c:strRef>
          </c:tx>
          <c:spPr>
            <a:solidFill>
              <a:srgbClr val="FF9500"/>
            </a:solidFill>
            <a:ln>
              <a:noFill/>
            </a:ln>
            <a:effectLst/>
          </c:spPr>
          <c:invertIfNegative val="0"/>
          <c:cat>
            <c:strRef>
              <c:f>'CF Dashboard'!$C$11:$C$14</c:f>
              <c:strCache>
                <c:ptCount val="3"/>
                <c:pt idx="0">
                  <c:v>2020</c:v>
                </c:pt>
                <c:pt idx="1">
                  <c:v>2021</c:v>
                </c:pt>
                <c:pt idx="2">
                  <c:v>2022</c:v>
                </c:pt>
              </c:strCache>
            </c:strRef>
          </c:cat>
          <c:val>
            <c:numRef>
              <c:f>'CF Dashboard'!$E$11:$E$14</c:f>
              <c:numCache>
                <c:formatCode>_-* #,##0_-;\-* #,##0_-;_-* "-"??_-;_-@_-</c:formatCode>
                <c:ptCount val="3"/>
                <c:pt idx="1">
                  <c:v>9090909.0909090899</c:v>
                </c:pt>
                <c:pt idx="2">
                  <c:v>437500</c:v>
                </c:pt>
              </c:numCache>
            </c:numRef>
          </c:val>
          <c:extLst>
            <c:ext xmlns:c16="http://schemas.microsoft.com/office/drawing/2014/chart" uri="{C3380CC4-5D6E-409C-BE32-E72D297353CC}">
              <c16:uniqueId val="{00000001-4F55-484B-9DDD-A50A7B15D24B}"/>
            </c:ext>
          </c:extLst>
        </c:ser>
        <c:ser>
          <c:idx val="2"/>
          <c:order val="2"/>
          <c:tx>
            <c:strRef>
              <c:f>'CF Dashboard'!$F$9:$F$10</c:f>
              <c:strCache>
                <c:ptCount val="1"/>
                <c:pt idx="0">
                  <c:v>Cross-cutting</c:v>
                </c:pt>
              </c:strCache>
            </c:strRef>
          </c:tx>
          <c:spPr>
            <a:solidFill>
              <a:schemeClr val="bg1">
                <a:lumMod val="75000"/>
              </a:schemeClr>
            </a:solidFill>
            <a:ln>
              <a:noFill/>
            </a:ln>
            <a:effectLst/>
          </c:spPr>
          <c:invertIfNegative val="0"/>
          <c:cat>
            <c:strRef>
              <c:f>'CF Dashboard'!$C$11:$C$14</c:f>
              <c:strCache>
                <c:ptCount val="3"/>
                <c:pt idx="0">
                  <c:v>2020</c:v>
                </c:pt>
                <c:pt idx="1">
                  <c:v>2021</c:v>
                </c:pt>
                <c:pt idx="2">
                  <c:v>2022</c:v>
                </c:pt>
              </c:strCache>
            </c:strRef>
          </c:cat>
          <c:val>
            <c:numRef>
              <c:f>'CF Dashboard'!$F$11:$F$14</c:f>
              <c:numCache>
                <c:formatCode>_-* #,##0_-;\-* #,##0_-;_-* "-"??_-;_-@_-</c:formatCode>
                <c:ptCount val="3"/>
                <c:pt idx="0">
                  <c:v>1071428.5714285716</c:v>
                </c:pt>
              </c:numCache>
            </c:numRef>
          </c:val>
          <c:extLst>
            <c:ext xmlns:c16="http://schemas.microsoft.com/office/drawing/2014/chart" uri="{C3380CC4-5D6E-409C-BE32-E72D297353CC}">
              <c16:uniqueId val="{00000002-4F55-484B-9DDD-A50A7B15D24B}"/>
            </c:ext>
          </c:extLst>
        </c:ser>
        <c:dLbls>
          <c:showLegendKey val="0"/>
          <c:showVal val="0"/>
          <c:showCatName val="0"/>
          <c:showSerName val="0"/>
          <c:showPercent val="0"/>
          <c:showBubbleSize val="0"/>
        </c:dLbls>
        <c:gapWidth val="219"/>
        <c:overlap val="-27"/>
        <c:axId val="319502383"/>
        <c:axId val="319461775"/>
      </c:barChart>
      <c:catAx>
        <c:axId val="319502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319461775"/>
        <c:crosses val="autoZero"/>
        <c:auto val="1"/>
        <c:lblAlgn val="ctr"/>
        <c:lblOffset val="100"/>
        <c:noMultiLvlLbl val="0"/>
      </c:catAx>
      <c:valAx>
        <c:axId val="319461775"/>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319502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 Transparency Tool_final draft_July 2024.xlsx]CF Dashboard!PivotTable3</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7030A0"/>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FF9500"/>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rgbClr val="7030A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F95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'CF Dashboard'!$J$9:$J$10</c:f>
              <c:strCache>
                <c:ptCount val="1"/>
                <c:pt idx="0">
                  <c:v>Mitigation</c:v>
                </c:pt>
              </c:strCache>
            </c:strRef>
          </c:tx>
          <c:spPr>
            <a:solidFill>
              <a:srgbClr val="7030A0"/>
            </a:solidFill>
            <a:ln>
              <a:noFill/>
            </a:ln>
            <a:effectLst/>
          </c:spPr>
          <c:invertIfNegative val="0"/>
          <c:cat>
            <c:strRef>
              <c:f>'CF Dashboard'!$I$11:$I$14</c:f>
              <c:strCache>
                <c:ptCount val="3"/>
                <c:pt idx="0">
                  <c:v>2020</c:v>
                </c:pt>
                <c:pt idx="1">
                  <c:v>2021</c:v>
                </c:pt>
                <c:pt idx="2">
                  <c:v>2022</c:v>
                </c:pt>
              </c:strCache>
            </c:strRef>
          </c:cat>
          <c:val>
            <c:numRef>
              <c:f>'CF Dashboard'!$J$11:$J$14</c:f>
              <c:numCache>
                <c:formatCode>_-[$$-409]* #,##0_ ;_-[$$-409]* \-#,##0\ ;_-[$$-409]* "-"??_ ;_-@_ </c:formatCode>
                <c:ptCount val="3"/>
                <c:pt idx="1">
                  <c:v>19772727.27272727</c:v>
                </c:pt>
                <c:pt idx="2">
                  <c:v>10208333.333333334</c:v>
                </c:pt>
              </c:numCache>
            </c:numRef>
          </c:val>
          <c:extLst>
            <c:ext xmlns:c16="http://schemas.microsoft.com/office/drawing/2014/chart" uri="{C3380CC4-5D6E-409C-BE32-E72D297353CC}">
              <c16:uniqueId val="{00000000-CEC4-B345-9F84-8F504146EE10}"/>
            </c:ext>
          </c:extLst>
        </c:ser>
        <c:ser>
          <c:idx val="1"/>
          <c:order val="1"/>
          <c:tx>
            <c:strRef>
              <c:f>'CF Dashboard'!$K$9:$K$10</c:f>
              <c:strCache>
                <c:ptCount val="1"/>
                <c:pt idx="0">
                  <c:v>Adaptation</c:v>
                </c:pt>
              </c:strCache>
            </c:strRef>
          </c:tx>
          <c:spPr>
            <a:solidFill>
              <a:srgbClr val="FF9500"/>
            </a:solidFill>
            <a:ln>
              <a:noFill/>
            </a:ln>
            <a:effectLst/>
          </c:spPr>
          <c:invertIfNegative val="0"/>
          <c:cat>
            <c:strRef>
              <c:f>'CF Dashboard'!$I$11:$I$14</c:f>
              <c:strCache>
                <c:ptCount val="3"/>
                <c:pt idx="0">
                  <c:v>2020</c:v>
                </c:pt>
                <c:pt idx="1">
                  <c:v>2021</c:v>
                </c:pt>
                <c:pt idx="2">
                  <c:v>2022</c:v>
                </c:pt>
              </c:strCache>
            </c:strRef>
          </c:cat>
          <c:val>
            <c:numRef>
              <c:f>'CF Dashboard'!$K$11:$K$14</c:f>
              <c:numCache>
                <c:formatCode>_-[$$-409]* #,##0_ ;_-[$$-409]* \-#,##0\ ;_-[$$-409]* "-"??_ ;_-@_ </c:formatCode>
                <c:ptCount val="3"/>
                <c:pt idx="1">
                  <c:v>0</c:v>
                </c:pt>
                <c:pt idx="2">
                  <c:v>4187500.0000000005</c:v>
                </c:pt>
              </c:numCache>
            </c:numRef>
          </c:val>
          <c:extLst>
            <c:ext xmlns:c16="http://schemas.microsoft.com/office/drawing/2014/chart" uri="{C3380CC4-5D6E-409C-BE32-E72D297353CC}">
              <c16:uniqueId val="{00000009-CEC4-B345-9F84-8F504146EE10}"/>
            </c:ext>
          </c:extLst>
        </c:ser>
        <c:ser>
          <c:idx val="2"/>
          <c:order val="2"/>
          <c:tx>
            <c:strRef>
              <c:f>'CF Dashboard'!$L$9:$L$10</c:f>
              <c:strCache>
                <c:ptCount val="1"/>
                <c:pt idx="0">
                  <c:v>Cross-cutting</c:v>
                </c:pt>
              </c:strCache>
            </c:strRef>
          </c:tx>
          <c:spPr>
            <a:solidFill>
              <a:schemeClr val="bg1">
                <a:lumMod val="75000"/>
              </a:schemeClr>
            </a:solidFill>
            <a:ln>
              <a:noFill/>
            </a:ln>
            <a:effectLst/>
          </c:spPr>
          <c:invertIfNegative val="0"/>
          <c:cat>
            <c:strRef>
              <c:f>'CF Dashboard'!$I$11:$I$14</c:f>
              <c:strCache>
                <c:ptCount val="3"/>
                <c:pt idx="0">
                  <c:v>2020</c:v>
                </c:pt>
                <c:pt idx="1">
                  <c:v>2021</c:v>
                </c:pt>
                <c:pt idx="2">
                  <c:v>2022</c:v>
                </c:pt>
              </c:strCache>
            </c:strRef>
          </c:cat>
          <c:val>
            <c:numRef>
              <c:f>'CF Dashboard'!$L$11:$L$14</c:f>
              <c:numCache>
                <c:formatCode>_-[$$-409]* #,##0_ ;_-[$$-409]* \-#,##0\ ;_-[$$-409]* "-"??_ ;_-@_ </c:formatCode>
                <c:ptCount val="3"/>
                <c:pt idx="0">
                  <c:v>428571.42857142858</c:v>
                </c:pt>
              </c:numCache>
            </c:numRef>
          </c:val>
          <c:extLst>
            <c:ext xmlns:c16="http://schemas.microsoft.com/office/drawing/2014/chart" uri="{C3380CC4-5D6E-409C-BE32-E72D297353CC}">
              <c16:uniqueId val="{0000000A-CEC4-B345-9F84-8F504146EE10}"/>
            </c:ext>
          </c:extLst>
        </c:ser>
        <c:dLbls>
          <c:showLegendKey val="0"/>
          <c:showVal val="0"/>
          <c:showCatName val="0"/>
          <c:showSerName val="0"/>
          <c:showPercent val="0"/>
          <c:showBubbleSize val="0"/>
        </c:dLbls>
        <c:gapWidth val="219"/>
        <c:overlap val="-27"/>
        <c:axId val="592244031"/>
        <c:axId val="592245759"/>
      </c:barChart>
      <c:catAx>
        <c:axId val="592244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592245759"/>
        <c:crosses val="autoZero"/>
        <c:auto val="1"/>
        <c:lblAlgn val="ctr"/>
        <c:lblOffset val="100"/>
        <c:noMultiLvlLbl val="0"/>
      </c:catAx>
      <c:valAx>
        <c:axId val="592245759"/>
        <c:scaling>
          <c:orientation val="minMax"/>
        </c:scaling>
        <c:delete val="0"/>
        <c:axPos val="l"/>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592244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 Transparency Tool_final draft_July 2024.xlsx]CF Dashboard!PivotTable7</c:name>
    <c:fmtId val="0"/>
  </c:pivotSource>
  <c:chart>
    <c:autoTitleDeleted val="1"/>
    <c:pivotFmts>
      <c:pivotFmt>
        <c:idx val="0"/>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'CF Dashboard'!$D$59</c:f>
              <c:strCache>
                <c:ptCount val="1"/>
                <c:pt idx="0">
                  <c:v>Ergebnis</c:v>
                </c:pt>
              </c:strCache>
            </c:strRef>
          </c:tx>
          <c:spPr>
            <a:solidFill>
              <a:schemeClr val="bg1">
                <a:lumMod val="75000"/>
              </a:schemeClr>
            </a:solidFill>
            <a:ln>
              <a:noFill/>
            </a:ln>
            <a:effectLst/>
          </c:spPr>
          <c:invertIfNegative val="0"/>
          <c:cat>
            <c:strRef>
              <c:f>'CF Dashboard'!$C$60:$C$65</c:f>
              <c:strCache>
                <c:ptCount val="5"/>
                <c:pt idx="0">
                  <c:v>Private - domestic</c:v>
                </c:pt>
                <c:pt idx="1">
                  <c:v>Private - regional / international</c:v>
                </c:pt>
                <c:pt idx="2">
                  <c:v>Public - domestic</c:v>
                </c:pt>
                <c:pt idx="3">
                  <c:v>Public bilateral - regional / international</c:v>
                </c:pt>
                <c:pt idx="4">
                  <c:v>Public multilateral - regional / international</c:v>
                </c:pt>
              </c:strCache>
            </c:strRef>
          </c:cat>
          <c:val>
            <c:numRef>
              <c:f>'CF Dashboard'!$D$60:$D$65</c:f>
              <c:numCache>
                <c:formatCode>_-[$$-409]* #,##0_ ;_-[$$-409]* \-#,##0\ ;_-[$$-409]* "-"??_ ;_-@_ </c:formatCode>
                <c:ptCount val="5"/>
                <c:pt idx="0">
                  <c:v>1284090.9090909092</c:v>
                </c:pt>
                <c:pt idx="1">
                  <c:v>20833.333333333336</c:v>
                </c:pt>
                <c:pt idx="2">
                  <c:v>803571.42857142864</c:v>
                </c:pt>
                <c:pt idx="3">
                  <c:v>19507575.757575754</c:v>
                </c:pt>
                <c:pt idx="4">
                  <c:v>26858766.233766232</c:v>
                </c:pt>
              </c:numCache>
            </c:numRef>
          </c:val>
          <c:extLst>
            <c:ext xmlns:c16="http://schemas.microsoft.com/office/drawing/2014/chart" uri="{C3380CC4-5D6E-409C-BE32-E72D297353CC}">
              <c16:uniqueId val="{00000000-524B-4F45-906F-AB6B04D27EDC}"/>
            </c:ext>
          </c:extLst>
        </c:ser>
        <c:dLbls>
          <c:showLegendKey val="0"/>
          <c:showVal val="0"/>
          <c:showCatName val="0"/>
          <c:showSerName val="0"/>
          <c:showPercent val="0"/>
          <c:showBubbleSize val="0"/>
        </c:dLbls>
        <c:gapWidth val="219"/>
        <c:axId val="1635218256"/>
        <c:axId val="1635219984"/>
      </c:barChart>
      <c:catAx>
        <c:axId val="1635218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1635219984"/>
        <c:crosses val="autoZero"/>
        <c:auto val="1"/>
        <c:lblAlgn val="ctr"/>
        <c:lblOffset val="100"/>
        <c:noMultiLvlLbl val="0"/>
      </c:catAx>
      <c:valAx>
        <c:axId val="1635219984"/>
        <c:scaling>
          <c:orientation val="minMax"/>
        </c:scaling>
        <c:delete val="0"/>
        <c:axPos val="b"/>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crossAx val="1635218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 Transparency Tool_final draft_July 2024.xlsx]CF Dashboard!PivotTable8</c:name>
    <c:fmtId val="0"/>
  </c:pivotSource>
  <c:chart>
    <c:autoTitleDeleted val="1"/>
    <c:pivotFmts>
      <c:pivotFmt>
        <c:idx val="0"/>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'CF Dashboard'!$J$59</c:f>
              <c:strCache>
                <c:ptCount val="1"/>
                <c:pt idx="0">
                  <c:v>Ergebnis</c:v>
                </c:pt>
              </c:strCache>
            </c:strRef>
          </c:tx>
          <c:spPr>
            <a:solidFill>
              <a:schemeClr val="bg1">
                <a:lumMod val="75000"/>
              </a:schemeClr>
            </a:solidFill>
            <a:ln>
              <a:noFill/>
            </a:ln>
            <a:effectLst/>
          </c:spPr>
          <c:invertIfNegative val="0"/>
          <c:cat>
            <c:strRef>
              <c:f>'CF Dashboard'!$I$60:$I$65</c:f>
              <c:strCache>
                <c:ptCount val="5"/>
                <c:pt idx="0">
                  <c:v>Private - domestic</c:v>
                </c:pt>
                <c:pt idx="1">
                  <c:v>Private - regional / international</c:v>
                </c:pt>
                <c:pt idx="2">
                  <c:v>Public - domestic</c:v>
                </c:pt>
                <c:pt idx="3">
                  <c:v>Public bilateral - regional / international</c:v>
                </c:pt>
                <c:pt idx="4">
                  <c:v>Public multilateral - regional / international</c:v>
                </c:pt>
              </c:strCache>
            </c:strRef>
          </c:cat>
          <c:val>
            <c:numRef>
              <c:f>'CF Dashboard'!$J$60:$J$65</c:f>
              <c:numCache>
                <c:formatCode>_-[$$-409]* #,##0.00_ ;_-[$$-409]* \-#,##0.00\ ;_-[$$-409]* "-"??_ ;_-@_ </c:formatCode>
                <c:ptCount val="5"/>
                <c:pt idx="0">
                  <c:v>681818.18181818177</c:v>
                </c:pt>
                <c:pt idx="1">
                  <c:v>20833.333333333336</c:v>
                </c:pt>
                <c:pt idx="2">
                  <c:v>267857.14285714284</c:v>
                </c:pt>
                <c:pt idx="3">
                  <c:v>23257575.757575754</c:v>
                </c:pt>
                <c:pt idx="4">
                  <c:v>10369047.619047619</c:v>
                </c:pt>
              </c:numCache>
            </c:numRef>
          </c:val>
          <c:extLst>
            <c:ext xmlns:c16="http://schemas.microsoft.com/office/drawing/2014/chart" uri="{C3380CC4-5D6E-409C-BE32-E72D297353CC}">
              <c16:uniqueId val="{00000006-85EA-164D-97BA-93B4B7A5F83E}"/>
            </c:ext>
          </c:extLst>
        </c:ser>
        <c:dLbls>
          <c:showLegendKey val="0"/>
          <c:showVal val="0"/>
          <c:showCatName val="0"/>
          <c:showSerName val="0"/>
          <c:showPercent val="0"/>
          <c:showBubbleSize val="0"/>
        </c:dLbls>
        <c:gapWidth val="219"/>
        <c:axId val="909199791"/>
        <c:axId val="1382181696"/>
      </c:barChart>
      <c:catAx>
        <c:axId val="909199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1382181696"/>
        <c:crosses val="autoZero"/>
        <c:auto val="1"/>
        <c:lblAlgn val="ctr"/>
        <c:lblOffset val="100"/>
        <c:noMultiLvlLbl val="0"/>
      </c:catAx>
      <c:valAx>
        <c:axId val="1382181696"/>
        <c:scaling>
          <c:orientation val="minMax"/>
        </c:scaling>
        <c:delete val="0"/>
        <c:axPos val="b"/>
        <c:majorGridlines>
          <c:spPr>
            <a:ln w="9525" cap="flat" cmpd="sng" algn="ctr">
              <a:solidFill>
                <a:schemeClr val="tx1">
                  <a:lumMod val="15000"/>
                  <a:lumOff val="85000"/>
                </a:schemeClr>
              </a:solidFill>
              <a:round/>
            </a:ln>
            <a:effectLst/>
          </c:spPr>
        </c:majorGridlines>
        <c:numFmt formatCode="_-[$$-409]* #,##0.00_ ;_-[$$-409]* \-#,##0.0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crossAx val="9091997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 Transparency Tool_final draft_July 2024.xlsx]CF Dashboard!PivotTable9</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FF95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7030A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'CF Dashboard'!$D$112:$D$113</c:f>
              <c:strCache>
                <c:ptCount val="1"/>
                <c:pt idx="0">
                  <c:v>2020</c:v>
                </c:pt>
              </c:strCache>
            </c:strRef>
          </c:tx>
          <c:spPr>
            <a:solidFill>
              <a:schemeClr val="bg1">
                <a:lumMod val="75000"/>
              </a:schemeClr>
            </a:solidFill>
            <a:ln>
              <a:noFill/>
            </a:ln>
            <a:effectLst/>
          </c:spPr>
          <c:invertIfNegative val="0"/>
          <c:cat>
            <c:multiLvlStrRef>
              <c:f>'CF Dashboard'!$C$114:$C$129</c:f>
              <c:multiLvlStrCache>
                <c:ptCount val="8"/>
                <c:lvl>
                  <c:pt idx="0">
                    <c:v>Agricultural education/training</c:v>
                  </c:pt>
                  <c:pt idx="1">
                    <c:v>Agricultural water resources</c:v>
                  </c:pt>
                  <c:pt idx="2">
                    <c:v>Energy distribution</c:v>
                  </c:pt>
                  <c:pt idx="3">
                    <c:v>Energy generation, renewable sources</c:v>
                  </c:pt>
                  <c:pt idx="4">
                    <c:v>Forestry development</c:v>
                  </c:pt>
                  <c:pt idx="5">
                    <c:v>Cement/lime/plaster</c:v>
                  </c:pt>
                  <c:pt idx="6">
                    <c:v>Road transport</c:v>
                  </c:pt>
                  <c:pt idx="7">
                    <c:v>Water supply and sanitation - large systems</c:v>
                  </c:pt>
                </c:lvl>
                <c:lvl>
                  <c:pt idx="0">
                    <c:v>Agriculture</c:v>
                  </c:pt>
                  <c:pt idx="1">
                    <c:v>Cross-cutting</c:v>
                  </c:pt>
                  <c:pt idx="2">
                    <c:v>Energy</c:v>
                  </c:pt>
                  <c:pt idx="4">
                    <c:v>Forestry</c:v>
                  </c:pt>
                  <c:pt idx="5">
                    <c:v>Industry</c:v>
                  </c:pt>
                  <c:pt idx="6">
                    <c:v>Transport</c:v>
                  </c:pt>
                  <c:pt idx="7">
                    <c:v>Water and sanitation</c:v>
                  </c:pt>
                </c:lvl>
              </c:multiLvlStrCache>
            </c:multiLvlStrRef>
          </c:cat>
          <c:val>
            <c:numRef>
              <c:f>'CF Dashboard'!$D$114:$D$129</c:f>
              <c:numCache>
                <c:formatCode>_-[$$-409]* #,##0_ ;_-[$$-409]* \-#,##0\ ;_-[$$-409]* "-"??_ ;_-@_ </c:formatCode>
                <c:ptCount val="8"/>
                <c:pt idx="1">
                  <c:v>267857.1428571429</c:v>
                </c:pt>
                <c:pt idx="4">
                  <c:v>803571.42857142864</c:v>
                </c:pt>
              </c:numCache>
            </c:numRef>
          </c:val>
          <c:extLst>
            <c:ext xmlns:c16="http://schemas.microsoft.com/office/drawing/2014/chart" uri="{C3380CC4-5D6E-409C-BE32-E72D297353CC}">
              <c16:uniqueId val="{00000014-E303-4142-B9ED-02836BE7AB00}"/>
            </c:ext>
          </c:extLst>
        </c:ser>
        <c:ser>
          <c:idx val="1"/>
          <c:order val="1"/>
          <c:tx>
            <c:strRef>
              <c:f>'CF Dashboard'!$E$112:$E$113</c:f>
              <c:strCache>
                <c:ptCount val="1"/>
                <c:pt idx="0">
                  <c:v>2021</c:v>
                </c:pt>
              </c:strCache>
            </c:strRef>
          </c:tx>
          <c:spPr>
            <a:solidFill>
              <a:srgbClr val="FF9500"/>
            </a:solidFill>
            <a:ln>
              <a:noFill/>
            </a:ln>
            <a:effectLst/>
          </c:spPr>
          <c:invertIfNegative val="0"/>
          <c:cat>
            <c:multiLvlStrRef>
              <c:f>'CF Dashboard'!$C$114:$C$129</c:f>
              <c:multiLvlStrCache>
                <c:ptCount val="8"/>
                <c:lvl>
                  <c:pt idx="0">
                    <c:v>Agricultural education/training</c:v>
                  </c:pt>
                  <c:pt idx="1">
                    <c:v>Agricultural water resources</c:v>
                  </c:pt>
                  <c:pt idx="2">
                    <c:v>Energy distribution</c:v>
                  </c:pt>
                  <c:pt idx="3">
                    <c:v>Energy generation, renewable sources</c:v>
                  </c:pt>
                  <c:pt idx="4">
                    <c:v>Forestry development</c:v>
                  </c:pt>
                  <c:pt idx="5">
                    <c:v>Cement/lime/plaster</c:v>
                  </c:pt>
                  <c:pt idx="6">
                    <c:v>Road transport</c:v>
                  </c:pt>
                  <c:pt idx="7">
                    <c:v>Water supply and sanitation - large systems</c:v>
                  </c:pt>
                </c:lvl>
                <c:lvl>
                  <c:pt idx="0">
                    <c:v>Agriculture</c:v>
                  </c:pt>
                  <c:pt idx="1">
                    <c:v>Cross-cutting</c:v>
                  </c:pt>
                  <c:pt idx="2">
                    <c:v>Energy</c:v>
                  </c:pt>
                  <c:pt idx="4">
                    <c:v>Forestry</c:v>
                  </c:pt>
                  <c:pt idx="5">
                    <c:v>Industry</c:v>
                  </c:pt>
                  <c:pt idx="6">
                    <c:v>Transport</c:v>
                  </c:pt>
                  <c:pt idx="7">
                    <c:v>Water and sanitation</c:v>
                  </c:pt>
                </c:lvl>
              </c:multiLvlStrCache>
            </c:multiLvlStrRef>
          </c:cat>
          <c:val>
            <c:numRef>
              <c:f>'CF Dashboard'!$E$114:$E$129</c:f>
              <c:numCache>
                <c:formatCode>_-[$$-409]* #,##0_ ;_-[$$-409]* \-#,##0\ ;_-[$$-409]* "-"??_ ;_-@_ </c:formatCode>
                <c:ptCount val="8"/>
                <c:pt idx="3">
                  <c:v>19090909.090909086</c:v>
                </c:pt>
                <c:pt idx="5">
                  <c:v>909090.90909090906</c:v>
                </c:pt>
                <c:pt idx="7">
                  <c:v>9090909.0909090899</c:v>
                </c:pt>
              </c:numCache>
            </c:numRef>
          </c:val>
          <c:extLst>
            <c:ext xmlns:c16="http://schemas.microsoft.com/office/drawing/2014/chart" uri="{C3380CC4-5D6E-409C-BE32-E72D297353CC}">
              <c16:uniqueId val="{0000001C-E303-4142-B9ED-02836BE7AB00}"/>
            </c:ext>
          </c:extLst>
        </c:ser>
        <c:ser>
          <c:idx val="2"/>
          <c:order val="2"/>
          <c:tx>
            <c:strRef>
              <c:f>'CF Dashboard'!$F$112:$F$113</c:f>
              <c:strCache>
                <c:ptCount val="1"/>
                <c:pt idx="0">
                  <c:v>2022</c:v>
                </c:pt>
              </c:strCache>
            </c:strRef>
          </c:tx>
          <c:spPr>
            <a:solidFill>
              <a:srgbClr val="7030A0"/>
            </a:solidFill>
            <a:ln>
              <a:noFill/>
            </a:ln>
            <a:effectLst/>
          </c:spPr>
          <c:invertIfNegative val="0"/>
          <c:cat>
            <c:multiLvlStrRef>
              <c:f>'CF Dashboard'!$C$114:$C$129</c:f>
              <c:multiLvlStrCache>
                <c:ptCount val="8"/>
                <c:lvl>
                  <c:pt idx="0">
                    <c:v>Agricultural education/training</c:v>
                  </c:pt>
                  <c:pt idx="1">
                    <c:v>Agricultural water resources</c:v>
                  </c:pt>
                  <c:pt idx="2">
                    <c:v>Energy distribution</c:v>
                  </c:pt>
                  <c:pt idx="3">
                    <c:v>Energy generation, renewable sources</c:v>
                  </c:pt>
                  <c:pt idx="4">
                    <c:v>Forestry development</c:v>
                  </c:pt>
                  <c:pt idx="5">
                    <c:v>Cement/lime/plaster</c:v>
                  </c:pt>
                  <c:pt idx="6">
                    <c:v>Road transport</c:v>
                  </c:pt>
                  <c:pt idx="7">
                    <c:v>Water supply and sanitation - large systems</c:v>
                  </c:pt>
                </c:lvl>
                <c:lvl>
                  <c:pt idx="0">
                    <c:v>Agriculture</c:v>
                  </c:pt>
                  <c:pt idx="1">
                    <c:v>Cross-cutting</c:v>
                  </c:pt>
                  <c:pt idx="2">
                    <c:v>Energy</c:v>
                  </c:pt>
                  <c:pt idx="4">
                    <c:v>Forestry</c:v>
                  </c:pt>
                  <c:pt idx="5">
                    <c:v>Industry</c:v>
                  </c:pt>
                  <c:pt idx="6">
                    <c:v>Transport</c:v>
                  </c:pt>
                  <c:pt idx="7">
                    <c:v>Water and sanitation</c:v>
                  </c:pt>
                </c:lvl>
              </c:multiLvlStrCache>
            </c:multiLvlStrRef>
          </c:cat>
          <c:val>
            <c:numRef>
              <c:f>'CF Dashboard'!$F$114:$F$129</c:f>
              <c:numCache>
                <c:formatCode>_-[$$-409]* #,##0_ ;_-[$$-409]* \-#,##0\ ;_-[$$-409]* "-"??_ ;_-@_ </c:formatCode>
                <c:ptCount val="8"/>
                <c:pt idx="0">
                  <c:v>437500</c:v>
                </c:pt>
                <c:pt idx="2">
                  <c:v>375000</c:v>
                </c:pt>
                <c:pt idx="6">
                  <c:v>17500000</c:v>
                </c:pt>
              </c:numCache>
            </c:numRef>
          </c:val>
          <c:extLst>
            <c:ext xmlns:c16="http://schemas.microsoft.com/office/drawing/2014/chart" uri="{C3380CC4-5D6E-409C-BE32-E72D297353CC}">
              <c16:uniqueId val="{0000001D-E303-4142-B9ED-02836BE7AB00}"/>
            </c:ext>
          </c:extLst>
        </c:ser>
        <c:dLbls>
          <c:showLegendKey val="0"/>
          <c:showVal val="0"/>
          <c:showCatName val="0"/>
          <c:showSerName val="0"/>
          <c:showPercent val="0"/>
          <c:showBubbleSize val="0"/>
        </c:dLbls>
        <c:gapWidth val="219"/>
        <c:overlap val="-27"/>
        <c:axId val="1685296576"/>
        <c:axId val="1505450096"/>
      </c:barChart>
      <c:catAx>
        <c:axId val="1685296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1505450096"/>
        <c:crosses val="autoZero"/>
        <c:auto val="1"/>
        <c:lblAlgn val="ctr"/>
        <c:lblOffset val="100"/>
        <c:noMultiLvlLbl val="0"/>
      </c:catAx>
      <c:valAx>
        <c:axId val="1505450096"/>
        <c:scaling>
          <c:orientation val="minMax"/>
        </c:scaling>
        <c:delete val="0"/>
        <c:axPos val="l"/>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1685296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 Transparency Tool_final draft_July 2024.xlsx]CF Dashboard!PivotTable10</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7030A0"/>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FF9500"/>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FF95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7030A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'CF Dashboard'!$J$112:$J$113</c:f>
              <c:strCache>
                <c:ptCount val="1"/>
                <c:pt idx="0">
                  <c:v>2020</c:v>
                </c:pt>
              </c:strCache>
            </c:strRef>
          </c:tx>
          <c:spPr>
            <a:solidFill>
              <a:schemeClr val="bg1">
                <a:lumMod val="75000"/>
              </a:schemeClr>
            </a:solidFill>
            <a:ln>
              <a:noFill/>
            </a:ln>
            <a:effectLst/>
          </c:spPr>
          <c:invertIfNegative val="0"/>
          <c:cat>
            <c:multiLvlStrRef>
              <c:f>'CF Dashboard'!$I$114:$I$129</c:f>
              <c:multiLvlStrCache>
                <c:ptCount val="8"/>
                <c:lvl>
                  <c:pt idx="0">
                    <c:v>Agricultural education/training</c:v>
                  </c:pt>
                  <c:pt idx="1">
                    <c:v>Agricultural water resources</c:v>
                  </c:pt>
                  <c:pt idx="2">
                    <c:v>Energy distribution</c:v>
                  </c:pt>
                  <c:pt idx="3">
                    <c:v>Energy generation, renewable sources</c:v>
                  </c:pt>
                  <c:pt idx="4">
                    <c:v>Forestry development</c:v>
                  </c:pt>
                  <c:pt idx="5">
                    <c:v>Cement/lime/plaster</c:v>
                  </c:pt>
                  <c:pt idx="6">
                    <c:v>Road transport</c:v>
                  </c:pt>
                  <c:pt idx="7">
                    <c:v>Water supply and sanitation - large systems</c:v>
                  </c:pt>
                </c:lvl>
                <c:lvl>
                  <c:pt idx="0">
                    <c:v>Agriculture</c:v>
                  </c:pt>
                  <c:pt idx="1">
                    <c:v>Cross-cutting</c:v>
                  </c:pt>
                  <c:pt idx="2">
                    <c:v>Energy</c:v>
                  </c:pt>
                  <c:pt idx="4">
                    <c:v>Forestry</c:v>
                  </c:pt>
                  <c:pt idx="5">
                    <c:v>Industry</c:v>
                  </c:pt>
                  <c:pt idx="6">
                    <c:v>Transport</c:v>
                  </c:pt>
                  <c:pt idx="7">
                    <c:v>Water and sanitation</c:v>
                  </c:pt>
                </c:lvl>
              </c:multiLvlStrCache>
            </c:multiLvlStrRef>
          </c:cat>
          <c:val>
            <c:numRef>
              <c:f>'CF Dashboard'!$J$114:$J$129</c:f>
              <c:numCache>
                <c:formatCode>_-[$$-409]* #,##0_ ;_-[$$-409]* \-#,##0\ ;_-[$$-409]* "-"??_ ;_-@_ </c:formatCode>
                <c:ptCount val="8"/>
                <c:pt idx="1">
                  <c:v>160714.28571428574</c:v>
                </c:pt>
                <c:pt idx="4">
                  <c:v>267857.14285714284</c:v>
                </c:pt>
              </c:numCache>
            </c:numRef>
          </c:val>
          <c:extLst>
            <c:ext xmlns:c16="http://schemas.microsoft.com/office/drawing/2014/chart" uri="{C3380CC4-5D6E-409C-BE32-E72D297353CC}">
              <c16:uniqueId val="{00000000-7136-E144-8017-B22355FCCC73}"/>
            </c:ext>
          </c:extLst>
        </c:ser>
        <c:ser>
          <c:idx val="1"/>
          <c:order val="1"/>
          <c:tx>
            <c:strRef>
              <c:f>'CF Dashboard'!$K$112:$K$113</c:f>
              <c:strCache>
                <c:ptCount val="1"/>
                <c:pt idx="0">
                  <c:v>2021</c:v>
                </c:pt>
              </c:strCache>
            </c:strRef>
          </c:tx>
          <c:spPr>
            <a:solidFill>
              <a:srgbClr val="FF9500"/>
            </a:solidFill>
            <a:ln>
              <a:noFill/>
            </a:ln>
            <a:effectLst/>
          </c:spPr>
          <c:invertIfNegative val="0"/>
          <c:cat>
            <c:multiLvlStrRef>
              <c:f>'CF Dashboard'!$I$114:$I$129</c:f>
              <c:multiLvlStrCache>
                <c:ptCount val="8"/>
                <c:lvl>
                  <c:pt idx="0">
                    <c:v>Agricultural education/training</c:v>
                  </c:pt>
                  <c:pt idx="1">
                    <c:v>Agricultural water resources</c:v>
                  </c:pt>
                  <c:pt idx="2">
                    <c:v>Energy distribution</c:v>
                  </c:pt>
                  <c:pt idx="3">
                    <c:v>Energy generation, renewable sources</c:v>
                  </c:pt>
                  <c:pt idx="4">
                    <c:v>Forestry development</c:v>
                  </c:pt>
                  <c:pt idx="5">
                    <c:v>Cement/lime/plaster</c:v>
                  </c:pt>
                  <c:pt idx="6">
                    <c:v>Road transport</c:v>
                  </c:pt>
                  <c:pt idx="7">
                    <c:v>Water supply and sanitation - large systems</c:v>
                  </c:pt>
                </c:lvl>
                <c:lvl>
                  <c:pt idx="0">
                    <c:v>Agriculture</c:v>
                  </c:pt>
                  <c:pt idx="1">
                    <c:v>Cross-cutting</c:v>
                  </c:pt>
                  <c:pt idx="2">
                    <c:v>Energy</c:v>
                  </c:pt>
                  <c:pt idx="4">
                    <c:v>Forestry</c:v>
                  </c:pt>
                  <c:pt idx="5">
                    <c:v>Industry</c:v>
                  </c:pt>
                  <c:pt idx="6">
                    <c:v>Transport</c:v>
                  </c:pt>
                  <c:pt idx="7">
                    <c:v>Water and sanitation</c:v>
                  </c:pt>
                </c:lvl>
              </c:multiLvlStrCache>
            </c:multiLvlStrRef>
          </c:cat>
          <c:val>
            <c:numRef>
              <c:f>'CF Dashboard'!$K$114:$K$129</c:f>
              <c:numCache>
                <c:formatCode>_-[$$-409]* #,##0_ ;_-[$$-409]* \-#,##0\ ;_-[$$-409]* "-"??_ ;_-@_ </c:formatCode>
                <c:ptCount val="8"/>
                <c:pt idx="3">
                  <c:v>19090909.090909086</c:v>
                </c:pt>
                <c:pt idx="5">
                  <c:v>681818.18181818177</c:v>
                </c:pt>
                <c:pt idx="7">
                  <c:v>0</c:v>
                </c:pt>
              </c:numCache>
            </c:numRef>
          </c:val>
          <c:extLst>
            <c:ext xmlns:c16="http://schemas.microsoft.com/office/drawing/2014/chart" uri="{C3380CC4-5D6E-409C-BE32-E72D297353CC}">
              <c16:uniqueId val="{00000002-7136-E144-8017-B22355FCCC73}"/>
            </c:ext>
          </c:extLst>
        </c:ser>
        <c:ser>
          <c:idx val="2"/>
          <c:order val="2"/>
          <c:tx>
            <c:strRef>
              <c:f>'CF Dashboard'!$L$112:$L$113</c:f>
              <c:strCache>
                <c:ptCount val="1"/>
                <c:pt idx="0">
                  <c:v>2022</c:v>
                </c:pt>
              </c:strCache>
            </c:strRef>
          </c:tx>
          <c:spPr>
            <a:solidFill>
              <a:srgbClr val="7030A0"/>
            </a:solidFill>
            <a:ln>
              <a:noFill/>
            </a:ln>
            <a:effectLst/>
          </c:spPr>
          <c:invertIfNegative val="0"/>
          <c:cat>
            <c:multiLvlStrRef>
              <c:f>'CF Dashboard'!$I$114:$I$129</c:f>
              <c:multiLvlStrCache>
                <c:ptCount val="8"/>
                <c:lvl>
                  <c:pt idx="0">
                    <c:v>Agricultural education/training</c:v>
                  </c:pt>
                  <c:pt idx="1">
                    <c:v>Agricultural water resources</c:v>
                  </c:pt>
                  <c:pt idx="2">
                    <c:v>Energy distribution</c:v>
                  </c:pt>
                  <c:pt idx="3">
                    <c:v>Energy generation, renewable sources</c:v>
                  </c:pt>
                  <c:pt idx="4">
                    <c:v>Forestry development</c:v>
                  </c:pt>
                  <c:pt idx="5">
                    <c:v>Cement/lime/plaster</c:v>
                  </c:pt>
                  <c:pt idx="6">
                    <c:v>Road transport</c:v>
                  </c:pt>
                  <c:pt idx="7">
                    <c:v>Water supply and sanitation - large systems</c:v>
                  </c:pt>
                </c:lvl>
                <c:lvl>
                  <c:pt idx="0">
                    <c:v>Agriculture</c:v>
                  </c:pt>
                  <c:pt idx="1">
                    <c:v>Cross-cutting</c:v>
                  </c:pt>
                  <c:pt idx="2">
                    <c:v>Energy</c:v>
                  </c:pt>
                  <c:pt idx="4">
                    <c:v>Forestry</c:v>
                  </c:pt>
                  <c:pt idx="5">
                    <c:v>Industry</c:v>
                  </c:pt>
                  <c:pt idx="6">
                    <c:v>Transport</c:v>
                  </c:pt>
                  <c:pt idx="7">
                    <c:v>Water and sanitation</c:v>
                  </c:pt>
                </c:lvl>
              </c:multiLvlStrCache>
            </c:multiLvlStrRef>
          </c:cat>
          <c:val>
            <c:numRef>
              <c:f>'CF Dashboard'!$L$114:$L$129</c:f>
              <c:numCache>
                <c:formatCode>_-[$$-409]* #,##0_ ;_-[$$-409]* \-#,##0\ ;_-[$$-409]* "-"??_ ;_-@_ </c:formatCode>
                <c:ptCount val="8"/>
                <c:pt idx="0">
                  <c:v>4187500.0000000005</c:v>
                </c:pt>
                <c:pt idx="2">
                  <c:v>0</c:v>
                </c:pt>
                <c:pt idx="6">
                  <c:v>10208333.333333334</c:v>
                </c:pt>
              </c:numCache>
            </c:numRef>
          </c:val>
          <c:extLst>
            <c:ext xmlns:c16="http://schemas.microsoft.com/office/drawing/2014/chart" uri="{C3380CC4-5D6E-409C-BE32-E72D297353CC}">
              <c16:uniqueId val="{00000005-7136-E144-8017-B22355FCCC73}"/>
            </c:ext>
          </c:extLst>
        </c:ser>
        <c:dLbls>
          <c:showLegendKey val="0"/>
          <c:showVal val="0"/>
          <c:showCatName val="0"/>
          <c:showSerName val="0"/>
          <c:showPercent val="0"/>
          <c:showBubbleSize val="0"/>
        </c:dLbls>
        <c:gapWidth val="219"/>
        <c:overlap val="-27"/>
        <c:axId val="1463201328"/>
        <c:axId val="868966687"/>
      </c:barChart>
      <c:catAx>
        <c:axId val="146320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868966687"/>
        <c:crosses val="autoZero"/>
        <c:auto val="1"/>
        <c:lblAlgn val="ctr"/>
        <c:lblOffset val="100"/>
        <c:noMultiLvlLbl val="0"/>
      </c:catAx>
      <c:valAx>
        <c:axId val="868966687"/>
        <c:scaling>
          <c:orientation val="minMax"/>
        </c:scaling>
        <c:delete val="0"/>
        <c:axPos val="l"/>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1463201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 Transparency Tool_final draft_July 2024.xlsx]Comparison ex-ante vs ex-post!PivotTable11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7030A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FF95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'Comparison ex-ante vs ex-post'!$C$32:$C$33</c:f>
              <c:strCache>
                <c:ptCount val="1"/>
                <c:pt idx="0">
                  <c:v>2020</c:v>
                </c:pt>
              </c:strCache>
            </c:strRef>
          </c:tx>
          <c:spPr>
            <a:solidFill>
              <a:schemeClr val="bg1">
                <a:lumMod val="75000"/>
              </a:schemeClr>
            </a:solidFill>
            <a:ln>
              <a:noFill/>
            </a:ln>
            <a:effectLst/>
          </c:spPr>
          <c:invertIfNegative val="0"/>
          <c:cat>
            <c:multiLvlStrRef>
              <c:f>'Comparison ex-ante vs ex-post'!$B$34:$B$49</c:f>
              <c:multiLvlStrCache>
                <c:ptCount val="8"/>
                <c:lvl>
                  <c:pt idx="0">
                    <c:v>Agricultural education/training</c:v>
                  </c:pt>
                  <c:pt idx="1">
                    <c:v>Agricultural water resources</c:v>
                  </c:pt>
                  <c:pt idx="2">
                    <c:v>Energy distribution</c:v>
                  </c:pt>
                  <c:pt idx="3">
                    <c:v>Energy generation, renewable sources</c:v>
                  </c:pt>
                  <c:pt idx="4">
                    <c:v>Forestry development</c:v>
                  </c:pt>
                  <c:pt idx="5">
                    <c:v>Cement/lime/plaster</c:v>
                  </c:pt>
                  <c:pt idx="6">
                    <c:v>Road transport</c:v>
                  </c:pt>
                  <c:pt idx="7">
                    <c:v>Water supply and sanitation - large systems</c:v>
                  </c:pt>
                </c:lvl>
                <c:lvl>
                  <c:pt idx="0">
                    <c:v>Agriculture</c:v>
                  </c:pt>
                  <c:pt idx="1">
                    <c:v>Cross-cutting</c:v>
                  </c:pt>
                  <c:pt idx="2">
                    <c:v>Energy</c:v>
                  </c:pt>
                  <c:pt idx="4">
                    <c:v>Forestry</c:v>
                  </c:pt>
                  <c:pt idx="5">
                    <c:v>Industry</c:v>
                  </c:pt>
                  <c:pt idx="6">
                    <c:v>Transport</c:v>
                  </c:pt>
                  <c:pt idx="7">
                    <c:v>Water and sanitation</c:v>
                  </c:pt>
                </c:lvl>
              </c:multiLvlStrCache>
            </c:multiLvlStrRef>
          </c:cat>
          <c:val>
            <c:numRef>
              <c:f>'Comparison ex-ante vs ex-post'!$C$34:$C$49</c:f>
              <c:numCache>
                <c:formatCode>_-[$$-409]* #,##0_ ;_-[$$-409]* \-#,##0\ ;_-[$$-409]* "-"??_ ;_-@_ </c:formatCode>
                <c:ptCount val="8"/>
                <c:pt idx="1">
                  <c:v>267857.1428571429</c:v>
                </c:pt>
                <c:pt idx="4">
                  <c:v>803571.42857142864</c:v>
                </c:pt>
              </c:numCache>
            </c:numRef>
          </c:val>
          <c:extLst>
            <c:ext xmlns:c16="http://schemas.microsoft.com/office/drawing/2014/chart" uri="{C3380CC4-5D6E-409C-BE32-E72D297353CC}">
              <c16:uniqueId val="{00000000-D29E-BC4A-83BC-1DB93519F046}"/>
            </c:ext>
          </c:extLst>
        </c:ser>
        <c:ser>
          <c:idx val="1"/>
          <c:order val="1"/>
          <c:tx>
            <c:strRef>
              <c:f>'Comparison ex-ante vs ex-post'!$D$32:$D$33</c:f>
              <c:strCache>
                <c:ptCount val="1"/>
                <c:pt idx="0">
                  <c:v>2021</c:v>
                </c:pt>
              </c:strCache>
            </c:strRef>
          </c:tx>
          <c:spPr>
            <a:solidFill>
              <a:srgbClr val="FF9500"/>
            </a:solidFill>
            <a:ln>
              <a:noFill/>
            </a:ln>
            <a:effectLst/>
          </c:spPr>
          <c:invertIfNegative val="0"/>
          <c:cat>
            <c:multiLvlStrRef>
              <c:f>'Comparison ex-ante vs ex-post'!$B$34:$B$49</c:f>
              <c:multiLvlStrCache>
                <c:ptCount val="8"/>
                <c:lvl>
                  <c:pt idx="0">
                    <c:v>Agricultural education/training</c:v>
                  </c:pt>
                  <c:pt idx="1">
                    <c:v>Agricultural water resources</c:v>
                  </c:pt>
                  <c:pt idx="2">
                    <c:v>Energy distribution</c:v>
                  </c:pt>
                  <c:pt idx="3">
                    <c:v>Energy generation, renewable sources</c:v>
                  </c:pt>
                  <c:pt idx="4">
                    <c:v>Forestry development</c:v>
                  </c:pt>
                  <c:pt idx="5">
                    <c:v>Cement/lime/plaster</c:v>
                  </c:pt>
                  <c:pt idx="6">
                    <c:v>Road transport</c:v>
                  </c:pt>
                  <c:pt idx="7">
                    <c:v>Water supply and sanitation - large systems</c:v>
                  </c:pt>
                </c:lvl>
                <c:lvl>
                  <c:pt idx="0">
                    <c:v>Agriculture</c:v>
                  </c:pt>
                  <c:pt idx="1">
                    <c:v>Cross-cutting</c:v>
                  </c:pt>
                  <c:pt idx="2">
                    <c:v>Energy</c:v>
                  </c:pt>
                  <c:pt idx="4">
                    <c:v>Forestry</c:v>
                  </c:pt>
                  <c:pt idx="5">
                    <c:v>Industry</c:v>
                  </c:pt>
                  <c:pt idx="6">
                    <c:v>Transport</c:v>
                  </c:pt>
                  <c:pt idx="7">
                    <c:v>Water and sanitation</c:v>
                  </c:pt>
                </c:lvl>
              </c:multiLvlStrCache>
            </c:multiLvlStrRef>
          </c:cat>
          <c:val>
            <c:numRef>
              <c:f>'Comparison ex-ante vs ex-post'!$D$34:$D$49</c:f>
              <c:numCache>
                <c:formatCode>_-[$$-409]* #,##0_ ;_-[$$-409]* \-#,##0\ ;_-[$$-409]* "-"??_ ;_-@_ </c:formatCode>
                <c:ptCount val="8"/>
                <c:pt idx="3">
                  <c:v>19090909.090909086</c:v>
                </c:pt>
                <c:pt idx="5">
                  <c:v>909090.90909090906</c:v>
                </c:pt>
                <c:pt idx="7">
                  <c:v>9090909.0909090899</c:v>
                </c:pt>
              </c:numCache>
            </c:numRef>
          </c:val>
          <c:extLst>
            <c:ext xmlns:c16="http://schemas.microsoft.com/office/drawing/2014/chart" uri="{C3380CC4-5D6E-409C-BE32-E72D297353CC}">
              <c16:uniqueId val="{00000002-D29E-BC4A-83BC-1DB93519F046}"/>
            </c:ext>
          </c:extLst>
        </c:ser>
        <c:ser>
          <c:idx val="2"/>
          <c:order val="2"/>
          <c:tx>
            <c:strRef>
              <c:f>'Comparison ex-ante vs ex-post'!$E$32:$E$33</c:f>
              <c:strCache>
                <c:ptCount val="1"/>
                <c:pt idx="0">
                  <c:v>2022</c:v>
                </c:pt>
              </c:strCache>
            </c:strRef>
          </c:tx>
          <c:spPr>
            <a:solidFill>
              <a:srgbClr val="7030A0"/>
            </a:solidFill>
            <a:ln>
              <a:noFill/>
            </a:ln>
            <a:effectLst/>
          </c:spPr>
          <c:invertIfNegative val="0"/>
          <c:cat>
            <c:multiLvlStrRef>
              <c:f>'Comparison ex-ante vs ex-post'!$B$34:$B$49</c:f>
              <c:multiLvlStrCache>
                <c:ptCount val="8"/>
                <c:lvl>
                  <c:pt idx="0">
                    <c:v>Agricultural education/training</c:v>
                  </c:pt>
                  <c:pt idx="1">
                    <c:v>Agricultural water resources</c:v>
                  </c:pt>
                  <c:pt idx="2">
                    <c:v>Energy distribution</c:v>
                  </c:pt>
                  <c:pt idx="3">
                    <c:v>Energy generation, renewable sources</c:v>
                  </c:pt>
                  <c:pt idx="4">
                    <c:v>Forestry development</c:v>
                  </c:pt>
                  <c:pt idx="5">
                    <c:v>Cement/lime/plaster</c:v>
                  </c:pt>
                  <c:pt idx="6">
                    <c:v>Road transport</c:v>
                  </c:pt>
                  <c:pt idx="7">
                    <c:v>Water supply and sanitation - large systems</c:v>
                  </c:pt>
                </c:lvl>
                <c:lvl>
                  <c:pt idx="0">
                    <c:v>Agriculture</c:v>
                  </c:pt>
                  <c:pt idx="1">
                    <c:v>Cross-cutting</c:v>
                  </c:pt>
                  <c:pt idx="2">
                    <c:v>Energy</c:v>
                  </c:pt>
                  <c:pt idx="4">
                    <c:v>Forestry</c:v>
                  </c:pt>
                  <c:pt idx="5">
                    <c:v>Industry</c:v>
                  </c:pt>
                  <c:pt idx="6">
                    <c:v>Transport</c:v>
                  </c:pt>
                  <c:pt idx="7">
                    <c:v>Water and sanitation</c:v>
                  </c:pt>
                </c:lvl>
              </c:multiLvlStrCache>
            </c:multiLvlStrRef>
          </c:cat>
          <c:val>
            <c:numRef>
              <c:f>'Comparison ex-ante vs ex-post'!$E$34:$E$49</c:f>
              <c:numCache>
                <c:formatCode>_-[$$-409]* #,##0_ ;_-[$$-409]* \-#,##0\ ;_-[$$-409]* "-"??_ ;_-@_ </c:formatCode>
                <c:ptCount val="8"/>
                <c:pt idx="0">
                  <c:v>437500</c:v>
                </c:pt>
                <c:pt idx="2">
                  <c:v>375000</c:v>
                </c:pt>
                <c:pt idx="6">
                  <c:v>17500000</c:v>
                </c:pt>
              </c:numCache>
            </c:numRef>
          </c:val>
          <c:extLst>
            <c:ext xmlns:c16="http://schemas.microsoft.com/office/drawing/2014/chart" uri="{C3380CC4-5D6E-409C-BE32-E72D297353CC}">
              <c16:uniqueId val="{00000003-D29E-BC4A-83BC-1DB93519F046}"/>
            </c:ext>
          </c:extLst>
        </c:ser>
        <c:dLbls>
          <c:showLegendKey val="0"/>
          <c:showVal val="0"/>
          <c:showCatName val="0"/>
          <c:showSerName val="0"/>
          <c:showPercent val="0"/>
          <c:showBubbleSize val="0"/>
        </c:dLbls>
        <c:gapWidth val="219"/>
        <c:overlap val="-27"/>
        <c:axId val="1019789871"/>
        <c:axId val="2021933232"/>
      </c:barChart>
      <c:catAx>
        <c:axId val="1019789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21933232"/>
        <c:crosses val="autoZero"/>
        <c:auto val="1"/>
        <c:lblAlgn val="ctr"/>
        <c:lblOffset val="100"/>
        <c:noMultiLvlLbl val="0"/>
      </c:catAx>
      <c:valAx>
        <c:axId val="2021933232"/>
        <c:scaling>
          <c:orientation val="minMax"/>
        </c:scaling>
        <c:delete val="0"/>
        <c:axPos val="l"/>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197898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335746</xdr:colOff>
      <xdr:row>6</xdr:row>
      <xdr:rowOff>103855</xdr:rowOff>
    </xdr:from>
    <xdr:to>
      <xdr:col>16</xdr:col>
      <xdr:colOff>677859</xdr:colOff>
      <xdr:row>8</xdr:row>
      <xdr:rowOff>156227</xdr:rowOff>
    </xdr:to>
    <xdr:pic>
      <xdr:nvPicPr>
        <xdr:cNvPr id="2" name="Picture 1" descr="Transparency for more effective climate action.">
          <a:extLst>
            <a:ext uri="{FF2B5EF4-FFF2-40B4-BE49-F238E27FC236}">
              <a16:creationId xmlns:a16="http://schemas.microsoft.com/office/drawing/2014/main" id="{A6C3BD9E-B2B3-4C46-BFC9-3A3D4D623EA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115" r="9343" b="20962"/>
        <a:stretch/>
      </xdr:blipFill>
      <xdr:spPr bwMode="auto">
        <a:xfrm>
          <a:off x="9970229" y="1439545"/>
          <a:ext cx="2619354" cy="526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xdr:colOff>
      <xdr:row>16</xdr:row>
      <xdr:rowOff>114300</xdr:rowOff>
    </xdr:from>
    <xdr:to>
      <xdr:col>7</xdr:col>
      <xdr:colOff>12700</xdr:colOff>
      <xdr:row>47</xdr:row>
      <xdr:rowOff>25400</xdr:rowOff>
    </xdr:to>
    <xdr:graphicFrame macro="">
      <xdr:nvGraphicFramePr>
        <xdr:cNvPr id="2" name="Diagramm 1">
          <a:extLst>
            <a:ext uri="{FF2B5EF4-FFF2-40B4-BE49-F238E27FC236}">
              <a16:creationId xmlns:a16="http://schemas.microsoft.com/office/drawing/2014/main" id="{FCD92BA2-1291-D40C-6B4B-19B560B8B7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16</xdr:row>
      <xdr:rowOff>12700</xdr:rowOff>
    </xdr:from>
    <xdr:to>
      <xdr:col>12</xdr:col>
      <xdr:colOff>2273300</xdr:colOff>
      <xdr:row>48</xdr:row>
      <xdr:rowOff>0</xdr:rowOff>
    </xdr:to>
    <xdr:graphicFrame macro="">
      <xdr:nvGraphicFramePr>
        <xdr:cNvPr id="4" name="Diagramm 3">
          <a:extLst>
            <a:ext uri="{FF2B5EF4-FFF2-40B4-BE49-F238E27FC236}">
              <a16:creationId xmlns:a16="http://schemas.microsoft.com/office/drawing/2014/main" id="{6794DE62-E9FE-63E4-F668-2407F7474C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228600</xdr:colOff>
      <xdr:row>58</xdr:row>
      <xdr:rowOff>0</xdr:rowOff>
    </xdr:from>
    <xdr:to>
      <xdr:col>6</xdr:col>
      <xdr:colOff>2552700</xdr:colOff>
      <xdr:row>100</xdr:row>
      <xdr:rowOff>25400</xdr:rowOff>
    </xdr:to>
    <xdr:graphicFrame macro="">
      <xdr:nvGraphicFramePr>
        <xdr:cNvPr id="6" name="Diagramm 5">
          <a:extLst>
            <a:ext uri="{FF2B5EF4-FFF2-40B4-BE49-F238E27FC236}">
              <a16:creationId xmlns:a16="http://schemas.microsoft.com/office/drawing/2014/main" id="{0826CB28-2FB3-8AEE-05E3-D9DCDADA76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165100</xdr:colOff>
      <xdr:row>58</xdr:row>
      <xdr:rowOff>0</xdr:rowOff>
    </xdr:from>
    <xdr:to>
      <xdr:col>13</xdr:col>
      <xdr:colOff>0</xdr:colOff>
      <xdr:row>100</xdr:row>
      <xdr:rowOff>50800</xdr:rowOff>
    </xdr:to>
    <xdr:graphicFrame macro="">
      <xdr:nvGraphicFramePr>
        <xdr:cNvPr id="7" name="Diagramm 6">
          <a:extLst>
            <a:ext uri="{FF2B5EF4-FFF2-40B4-BE49-F238E27FC236}">
              <a16:creationId xmlns:a16="http://schemas.microsoft.com/office/drawing/2014/main" id="{906A03AB-5D7F-ABC9-D915-F0F48EAD9C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131</xdr:row>
      <xdr:rowOff>25400</xdr:rowOff>
    </xdr:from>
    <xdr:to>
      <xdr:col>7</xdr:col>
      <xdr:colOff>0</xdr:colOff>
      <xdr:row>156</xdr:row>
      <xdr:rowOff>139700</xdr:rowOff>
    </xdr:to>
    <xdr:graphicFrame macro="">
      <xdr:nvGraphicFramePr>
        <xdr:cNvPr id="8" name="Diagramm 7">
          <a:extLst>
            <a:ext uri="{FF2B5EF4-FFF2-40B4-BE49-F238E27FC236}">
              <a16:creationId xmlns:a16="http://schemas.microsoft.com/office/drawing/2014/main" id="{C49F3A76-82EA-9DC0-A873-13C469617A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131</xdr:row>
      <xdr:rowOff>63500</xdr:rowOff>
    </xdr:from>
    <xdr:to>
      <xdr:col>13</xdr:col>
      <xdr:colOff>0</xdr:colOff>
      <xdr:row>157</xdr:row>
      <xdr:rowOff>12700</xdr:rowOff>
    </xdr:to>
    <xdr:graphicFrame macro="">
      <xdr:nvGraphicFramePr>
        <xdr:cNvPr id="9" name="Diagramm 8">
          <a:extLst>
            <a:ext uri="{FF2B5EF4-FFF2-40B4-BE49-F238E27FC236}">
              <a16:creationId xmlns:a16="http://schemas.microsoft.com/office/drawing/2014/main" id="{C709C922-3705-BA47-C99A-A2E526CB6C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90713</xdr:colOff>
      <xdr:row>50</xdr:row>
      <xdr:rowOff>84365</xdr:rowOff>
    </xdr:from>
    <xdr:to>
      <xdr:col>6</xdr:col>
      <xdr:colOff>0</xdr:colOff>
      <xdr:row>68</xdr:row>
      <xdr:rowOff>99786</xdr:rowOff>
    </xdr:to>
    <xdr:graphicFrame macro="">
      <xdr:nvGraphicFramePr>
        <xdr:cNvPr id="2" name="Diagramm 1">
          <a:extLst>
            <a:ext uri="{FF2B5EF4-FFF2-40B4-BE49-F238E27FC236}">
              <a16:creationId xmlns:a16="http://schemas.microsoft.com/office/drawing/2014/main" id="{69014FD8-0372-C615-1601-038FE35DBE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1</xdr:col>
      <xdr:colOff>0</xdr:colOff>
      <xdr:row>72</xdr:row>
      <xdr:rowOff>127000</xdr:rowOff>
    </xdr:to>
    <xdr:pic>
      <xdr:nvPicPr>
        <xdr:cNvPr id="7" name="Grafik 6" descr="page31image29886912">
          <a:extLst>
            <a:ext uri="{FF2B5EF4-FFF2-40B4-BE49-F238E27FC236}">
              <a16:creationId xmlns:a16="http://schemas.microsoft.com/office/drawing/2014/main" id="{437C2B83-F33C-1FD2-F9AE-FD17BB1BA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0" y="25679400"/>
          <a:ext cx="0" cy="574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406400</xdr:colOff>
      <xdr:row>38</xdr:row>
      <xdr:rowOff>0</xdr:rowOff>
    </xdr:from>
    <xdr:to>
      <xdr:col>24</xdr:col>
      <xdr:colOff>533400</xdr:colOff>
      <xdr:row>38</xdr:row>
      <xdr:rowOff>0</xdr:rowOff>
    </xdr:to>
    <xdr:pic>
      <xdr:nvPicPr>
        <xdr:cNvPr id="9" name="Grafik 8" descr="page31image29887536">
          <a:extLst>
            <a:ext uri="{FF2B5EF4-FFF2-40B4-BE49-F238E27FC236}">
              <a16:creationId xmlns:a16="http://schemas.microsoft.com/office/drawing/2014/main" id="{3751C739-6515-6528-5A5E-E9977BB790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71000" y="29845000"/>
          <a:ext cx="8534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546100</xdr:colOff>
      <xdr:row>38</xdr:row>
      <xdr:rowOff>0</xdr:rowOff>
    </xdr:from>
    <xdr:to>
      <xdr:col>37</xdr:col>
      <xdr:colOff>0</xdr:colOff>
      <xdr:row>38</xdr:row>
      <xdr:rowOff>12700</xdr:rowOff>
    </xdr:to>
    <xdr:pic>
      <xdr:nvPicPr>
        <xdr:cNvPr id="10" name="Grafik 9" descr="page31image29900432">
          <a:extLst>
            <a:ext uri="{FF2B5EF4-FFF2-40B4-BE49-F238E27FC236}">
              <a16:creationId xmlns:a16="http://schemas.microsoft.com/office/drawing/2014/main" id="{BC33D514-50D4-7B9E-C111-4BE3F69516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818100" y="29845000"/>
          <a:ext cx="85344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12700</xdr:colOff>
      <xdr:row>38</xdr:row>
      <xdr:rowOff>0</xdr:rowOff>
    </xdr:from>
    <xdr:to>
      <xdr:col>37</xdr:col>
      <xdr:colOff>520700</xdr:colOff>
      <xdr:row>38</xdr:row>
      <xdr:rowOff>12700</xdr:rowOff>
    </xdr:to>
    <xdr:pic>
      <xdr:nvPicPr>
        <xdr:cNvPr id="11" name="Grafik 10" descr="page31image29899600">
          <a:extLst>
            <a:ext uri="{FF2B5EF4-FFF2-40B4-BE49-F238E27FC236}">
              <a16:creationId xmlns:a16="http://schemas.microsoft.com/office/drawing/2014/main" id="{633EA0A5-9D72-F044-56E1-390338B7F7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365200" y="29845000"/>
          <a:ext cx="5080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38</xdr:row>
      <xdr:rowOff>0</xdr:rowOff>
    </xdr:from>
    <xdr:to>
      <xdr:col>2</xdr:col>
      <xdr:colOff>622300</xdr:colOff>
      <xdr:row>38</xdr:row>
      <xdr:rowOff>12700</xdr:rowOff>
    </xdr:to>
    <xdr:pic>
      <xdr:nvPicPr>
        <xdr:cNvPr id="15" name="Grafik 14" descr="page31image29885664">
          <a:extLst>
            <a:ext uri="{FF2B5EF4-FFF2-40B4-BE49-F238E27FC236}">
              <a16:creationId xmlns:a16="http://schemas.microsoft.com/office/drawing/2014/main" id="{123A1C73-F89D-9DDA-B9E5-374AB6EDF39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24000" y="340995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el Köhler" refreshedDate="45198.846754166669" createdVersion="8" refreshedVersion="8" minRefreshableVersion="3" recordCount="9" xr:uid="{A5EEE16A-DBBF-9B42-B4BC-472FB1C0F85F}">
  <cacheSource type="worksheet">
    <worksheetSource ref="B8:BE17" sheet="CF Tracking Template"/>
  </cacheSource>
  <cacheFields count="55">
    <cacheField name="Categorization on-/off-budget" numFmtId="0">
      <sharedItems/>
    </cacheField>
    <cacheField name="Line Ministry (if applicable)" numFmtId="0">
      <sharedItems containsBlank="1"/>
    </cacheField>
    <cacheField name="Financing/ Implementing institution (if applicable)" numFmtId="0">
      <sharedItems/>
    </cacheField>
    <cacheField name="Channel categorization" numFmtId="0">
      <sharedItems count="5">
        <s v="Public bilateral - regional / international"/>
        <s v="Public multilateral - regional / international"/>
        <s v="Public - domestic"/>
        <s v="Private - domestic"/>
        <s v="Private - regional / international"/>
      </sharedItems>
    </cacheField>
    <cacheField name="International support" numFmtId="0">
      <sharedItems/>
    </cacheField>
    <cacheField name="Project / programme title" numFmtId="0">
      <sharedItems/>
    </cacheField>
    <cacheField name="Programme/ project description (if available)" numFmtId="0">
      <sharedItems/>
    </cacheField>
    <cacheField name="Activities / Components (if available)" numFmtId="0">
      <sharedItems containsNonDate="0" containsString="0" containsBlank="1"/>
    </cacheField>
    <cacheField name="Intervention type" numFmtId="0">
      <sharedItems/>
    </cacheField>
    <cacheField name="Contribution to technology development and transfer objectives" numFmtId="0">
      <sharedItems/>
    </cacheField>
    <cacheField name="Contribution to capacity building objectives" numFmtId="0">
      <sharedItems/>
    </cacheField>
    <cacheField name="Year" numFmtId="0">
      <sharedItems containsSemiMixedTypes="0" containsString="0" containsNumber="1" containsInteger="1" minValue="2019" maxValue="2022" count="4">
        <n v="2021"/>
        <n v="2022"/>
        <n v="2020"/>
        <n v="2019" u="1"/>
      </sharedItems>
    </cacheField>
    <cacheField name="Recipient" numFmtId="0">
      <sharedItems/>
    </cacheField>
    <cacheField name="Classification of thematic area" numFmtId="0">
      <sharedItems count="3">
        <s v="Mitigation"/>
        <s v="Cross-cutting"/>
        <s v="Adaptation"/>
      </sharedItems>
    </cacheField>
    <cacheField name="Sector" numFmtId="0">
      <sharedItems count="7">
        <s v="Energy"/>
        <s v="Transport"/>
        <s v="Forestry"/>
        <s v="Agriculture"/>
        <s v="Water and sanitation"/>
        <s v="Industry"/>
        <s v="Cross-cutting"/>
      </sharedItems>
    </cacheField>
    <cacheField name="Sub-Sector" numFmtId="0">
      <sharedItems count="8">
        <s v="Energy generation, renewable sources"/>
        <s v="Road transport"/>
        <s v="Forestry development"/>
        <s v="Agricultural education/training"/>
        <s v="Water supply and sanitation - large systems"/>
        <s v="Cement/lime/plaster"/>
        <s v="Energy distribution"/>
        <s v="Agricultural water resources"/>
      </sharedItems>
    </cacheField>
    <cacheField name="Relation to NDC target area" numFmtId="0">
      <sharedItems containsNonDate="0" containsString="0" containsBlank="1"/>
    </cacheField>
    <cacheField name="Climate relevance" numFmtId="0">
      <sharedItems containsSemiMixedTypes="0" containsString="0" containsNumber="1" minValue="0.5" maxValue="1"/>
    </cacheField>
    <cacheField name="Justification of climate relevance" numFmtId="0">
      <sharedItems containsNonDate="0" containsString="0" containsBlank="1"/>
    </cacheField>
    <cacheField name="Total amount committed (local currency)" numFmtId="43">
      <sharedItems containsSemiMixedTypes="0" containsString="0" containsNumber="1" containsInteger="1" minValue="50000" maxValue="42000000"/>
    </cacheField>
    <cacheField name="Total Grant amount committed (local currency)" numFmtId="0">
      <sharedItems containsString="0" containsBlank="1" containsNumber="1" containsInteger="1" minValue="250000" maxValue="5000000"/>
    </cacheField>
    <cacheField name="Total Loan amount committed (local currency)" numFmtId="167">
      <sharedItems containsString="0" containsBlank="1" containsNumber="1" containsInteger="1" minValue="250000" maxValue="30000000"/>
    </cacheField>
    <cacheField name="Co-finance committed (local currency)" numFmtId="167">
      <sharedItems containsString="0" containsBlank="1" containsNumber="1" containsInteger="1" minValue="50000" maxValue="12000000"/>
    </cacheField>
    <cacheField name="Total amount committed (USD)" numFmtId="164">
      <sharedItems containsSemiMixedTypes="0" containsString="0" containsNumber="1" minValue="41666.666666666672" maxValue="35000000"/>
    </cacheField>
    <cacheField name="Total Grant amount committed (USD) " numFmtId="165">
      <sharedItems containsSemiMixedTypes="0" containsString="0" containsNumber="1" minValue="0" maxValue="4166666.666666667"/>
    </cacheField>
    <cacheField name="Total Loan amount committed (USD) " numFmtId="165">
      <sharedItems containsSemiMixedTypes="0" containsString="0" containsNumber="1" minValue="0" maxValue="25000000"/>
    </cacheField>
    <cacheField name="Co-finance committed (USD)" numFmtId="165">
      <sharedItems containsSemiMixedTypes="0" containsString="0" containsNumber="1" minValue="0" maxValue="10909090.909090908"/>
    </cacheField>
    <cacheField name="Total amount received (local currency)" numFmtId="167">
      <sharedItems containsString="0" containsBlank="1" containsNumber="1" containsInteger="1" minValue="50000" maxValue="24500000"/>
    </cacheField>
    <cacheField name="Total Grant amount received (local currency)" numFmtId="0">
      <sharedItems containsString="0" containsBlank="1" containsNumber="1" containsInteger="1" minValue="200000" maxValue="5000000"/>
    </cacheField>
    <cacheField name="Total Loan amount received (local currency)" numFmtId="0">
      <sharedItems containsString="0" containsBlank="1" containsNumber="1" containsInteger="1" minValue="10000000" maxValue="15000000"/>
    </cacheField>
    <cacheField name="Co-finance received (local currency)" numFmtId="167">
      <sharedItems containsString="0" containsBlank="1" containsNumber="1" containsInteger="1" minValue="50000" maxValue="10000000"/>
    </cacheField>
    <cacheField name="Total amount received (USD)" numFmtId="164">
      <sharedItems containsSemiMixedTypes="0" containsString="0" containsNumber="1" minValue="0" maxValue="20416666.666666668"/>
    </cacheField>
    <cacheField name="Total Grant amount received (USD)" numFmtId="164">
      <sharedItems containsSemiMixedTypes="0" containsString="0" containsNumber="1" minValue="0" maxValue="4166666.666666667"/>
    </cacheField>
    <cacheField name="Total Loan amount received (USD)" numFmtId="164">
      <sharedItems containsSemiMixedTypes="0" containsString="0" containsNumber="1" minValue="0" maxValue="12500000"/>
    </cacheField>
    <cacheField name="Co-finance received (USD)" numFmtId="164">
      <sharedItems containsSemiMixedTypes="0" containsString="0" containsNumber="1" minValue="0" maxValue="9090909.0909090899"/>
    </cacheField>
    <cacheField name="Financial instrument" numFmtId="0">
      <sharedItems count="6">
        <s v="Grant and concessional loan"/>
        <s v="Grant and non-concessional loan"/>
        <s v="Public expenditure"/>
        <s v="Grant"/>
        <s v="Equity"/>
        <s v="Other"/>
      </sharedItems>
    </cacheField>
    <cacheField name="Climate impact (if available)" numFmtId="0">
      <sharedItems/>
    </cacheField>
    <cacheField name="Status" numFmtId="0">
      <sharedItems/>
    </cacheField>
    <cacheField name="Source of information " numFmtId="0">
      <sharedItems containsBlank="1"/>
    </cacheField>
    <cacheField name="Weighted total climate finance committed (local currency)" numFmtId="167">
      <sharedItems containsSemiMixedTypes="0" containsString="0" containsNumber="1" containsInteger="1" minValue="25000" maxValue="21000000"/>
    </cacheField>
    <cacheField name="Weighted grant amount committed (local currency)" numFmtId="167">
      <sharedItems containsSemiMixedTypes="0" containsString="0" containsNumber="1" containsInteger="1" minValue="0" maxValue="2500000"/>
    </cacheField>
    <cacheField name="Weighted loan amount committed (local currency)" numFmtId="167">
      <sharedItems containsSemiMixedTypes="0" containsString="0" containsNumber="1" containsInteger="1" minValue="0" maxValue="15000000"/>
    </cacheField>
    <cacheField name="Weighted co-finance (local currency)" numFmtId="167">
      <sharedItems containsSemiMixedTypes="0" containsString="0" containsNumber="1" containsInteger="1" minValue="0" maxValue="10000000"/>
    </cacheField>
    <cacheField name="Weighted total climate finance received (local currency)" numFmtId="167">
      <sharedItems containsSemiMixedTypes="0" containsString="0" containsNumber="1" containsInteger="1" minValue="0" maxValue="21000000"/>
    </cacheField>
    <cacheField name="Weighted grant amount received (local currency)" numFmtId="167">
      <sharedItems containsSemiMixedTypes="0" containsString="0" containsNumber="1" containsInteger="1" minValue="0" maxValue="5000000"/>
    </cacheField>
    <cacheField name="Weighted loan amount received (local currency)" numFmtId="167">
      <sharedItems containsSemiMixedTypes="0" containsString="0" containsNumber="1" containsInteger="1" minValue="0" maxValue="10000000"/>
    </cacheField>
    <cacheField name="Weighted co-finance received (local currency)" numFmtId="167">
      <sharedItems containsSemiMixedTypes="0" containsString="0" containsNumber="1" containsInteger="1" minValue="0" maxValue="10000000"/>
    </cacheField>
    <cacheField name="Weighted total climate finance committed (USD)" numFmtId="164">
      <sharedItems containsSemiMixedTypes="0" containsString="0" containsNumber="1" minValue="20833.333333333336" maxValue="19090909.090909086"/>
    </cacheField>
    <cacheField name="Weighted grant amount committed (USD)  " numFmtId="164">
      <sharedItems containsSemiMixedTypes="0" containsString="0" containsNumber="1" minValue="0" maxValue="2083333.3333333335"/>
    </cacheField>
    <cacheField name="Weighted loan amount committed (USD) " numFmtId="164">
      <sharedItems containsSemiMixedTypes="0" containsString="0" containsNumber="1" minValue="0" maxValue="12500000"/>
    </cacheField>
    <cacheField name="Weighted co-finance (USD)" numFmtId="164">
      <sharedItems containsSemiMixedTypes="0" containsString="0" containsNumber="1" minValue="0" maxValue="9090909.0909090899"/>
    </cacheField>
    <cacheField name="Weighted total climate finance received (USD)" numFmtId="164">
      <sharedItems containsSemiMixedTypes="0" containsString="0" containsNumber="1" minValue="0" maxValue="19090909.090909086"/>
    </cacheField>
    <cacheField name="Weighted grant amount received (USD)" numFmtId="164">
      <sharedItems containsSemiMixedTypes="0" containsString="0" containsNumber="1" minValue="0" maxValue="4166666.666666667"/>
    </cacheField>
    <cacheField name="Weighted loan amount received (USD)" numFmtId="164">
      <sharedItems containsSemiMixedTypes="0" containsString="0" containsNumber="1" minValue="0" maxValue="9090909.0909090899"/>
    </cacheField>
    <cacheField name="Weighted co-finance received (USD)" numFmtId="164">
      <sharedItems containsSemiMixedTypes="0" containsString="0" containsNumber="1" minValue="0" maxValue="9090909.090909089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el Köhler" refreshedDate="45198.846755092593" createdVersion="8" refreshedVersion="8" minRefreshableVersion="3" recordCount="9" xr:uid="{CD1C2907-600C-CC41-BF1A-F185AF30E478}">
  <cacheSource type="worksheet">
    <worksheetSource ref="C8:BE17" sheet="CF Tracking Template"/>
  </cacheSource>
  <cacheFields count="54">
    <cacheField name="Line Ministry (if applicable)" numFmtId="0">
      <sharedItems containsBlank="1"/>
    </cacheField>
    <cacheField name="Financing/ Implementing institution (if applicable)" numFmtId="0">
      <sharedItems/>
    </cacheField>
    <cacheField name="Channel categorization" numFmtId="0">
      <sharedItems count="5">
        <s v="Public bilateral - regional / international"/>
        <s v="Public multilateral - regional / international"/>
        <s v="Public - domestic"/>
        <s v="Private - domestic"/>
        <s v="Private - regional / international"/>
      </sharedItems>
    </cacheField>
    <cacheField name="International support" numFmtId="0">
      <sharedItems/>
    </cacheField>
    <cacheField name="Project / programme title" numFmtId="0">
      <sharedItems/>
    </cacheField>
    <cacheField name="Programme/ project description (if available)" numFmtId="0">
      <sharedItems/>
    </cacheField>
    <cacheField name="Activities / Components (if available)" numFmtId="0">
      <sharedItems containsNonDate="0" containsString="0" containsBlank="1"/>
    </cacheField>
    <cacheField name="Intervention type" numFmtId="0">
      <sharedItems/>
    </cacheField>
    <cacheField name="Contribution to technology development and transfer objectives" numFmtId="0">
      <sharedItems/>
    </cacheField>
    <cacheField name="Contribution to capacity building objectives" numFmtId="0">
      <sharedItems/>
    </cacheField>
    <cacheField name="Year" numFmtId="0">
      <sharedItems containsSemiMixedTypes="0" containsString="0" containsNumber="1" containsInteger="1" minValue="2020" maxValue="2022" count="3">
        <n v="2021"/>
        <n v="2022"/>
        <n v="2020"/>
      </sharedItems>
    </cacheField>
    <cacheField name="Recipient" numFmtId="0">
      <sharedItems/>
    </cacheField>
    <cacheField name="Classification of thematic area" numFmtId="0">
      <sharedItems count="3">
        <s v="Mitigation"/>
        <s v="Cross-cutting"/>
        <s v="Adaptation"/>
      </sharedItems>
    </cacheField>
    <cacheField name="Sector" numFmtId="0">
      <sharedItems count="7">
        <s v="Energy"/>
        <s v="Transport"/>
        <s v="Forestry"/>
        <s v="Agriculture"/>
        <s v="Water and sanitation"/>
        <s v="Industry"/>
        <s v="Cross-cutting"/>
      </sharedItems>
    </cacheField>
    <cacheField name="Sub-Sector" numFmtId="0">
      <sharedItems/>
    </cacheField>
    <cacheField name="Relation to NDC target area" numFmtId="0">
      <sharedItems containsNonDate="0" containsString="0" containsBlank="1"/>
    </cacheField>
    <cacheField name="Climate relevance" numFmtId="0">
      <sharedItems containsSemiMixedTypes="0" containsString="0" containsNumber="1" minValue="0.5" maxValue="1"/>
    </cacheField>
    <cacheField name="Justification of climate relevance" numFmtId="0">
      <sharedItems containsNonDate="0" containsString="0" containsBlank="1"/>
    </cacheField>
    <cacheField name="Total amount committed (local currency)" numFmtId="43">
      <sharedItems containsSemiMixedTypes="0" containsString="0" containsNumber="1" containsInteger="1" minValue="50000" maxValue="42000000"/>
    </cacheField>
    <cacheField name="Total Grant amount committed (local currency)" numFmtId="0">
      <sharedItems containsString="0" containsBlank="1" containsNumber="1" containsInteger="1" minValue="250000" maxValue="5000000"/>
    </cacheField>
    <cacheField name="Total Loan amount committed (local currency)" numFmtId="167">
      <sharedItems containsString="0" containsBlank="1" containsNumber="1" containsInteger="1" minValue="250000" maxValue="30000000"/>
    </cacheField>
    <cacheField name="Co-finance committed (local currency)" numFmtId="167">
      <sharedItems containsString="0" containsBlank="1" containsNumber="1" containsInteger="1" minValue="50000" maxValue="12000000"/>
    </cacheField>
    <cacheField name="Total amount committed (USD)" numFmtId="164">
      <sharedItems containsSemiMixedTypes="0" containsString="0" containsNumber="1" minValue="41666.666666666672" maxValue="35000000"/>
    </cacheField>
    <cacheField name="Total Grant amount committed (USD) " numFmtId="165">
      <sharedItems containsSemiMixedTypes="0" containsString="0" containsNumber="1" minValue="0" maxValue="4166666.666666667"/>
    </cacheField>
    <cacheField name="Total Loan amount committed (USD) " numFmtId="165">
      <sharedItems containsSemiMixedTypes="0" containsString="0" containsNumber="1" minValue="0" maxValue="25000000"/>
    </cacheField>
    <cacheField name="Co-finance committed (USD)" numFmtId="165">
      <sharedItems containsSemiMixedTypes="0" containsString="0" containsNumber="1" minValue="0" maxValue="10909090.909090908"/>
    </cacheField>
    <cacheField name="Total amount received (local currency)" numFmtId="167">
      <sharedItems containsString="0" containsBlank="1" containsNumber="1" containsInteger="1" minValue="50000" maxValue="24500000"/>
    </cacheField>
    <cacheField name="Total Grant amount received (local currency)" numFmtId="0">
      <sharedItems containsString="0" containsBlank="1" containsNumber="1" containsInteger="1" minValue="200000" maxValue="5000000"/>
    </cacheField>
    <cacheField name="Total Loan amount received (local currency)" numFmtId="0">
      <sharedItems containsString="0" containsBlank="1" containsNumber="1" containsInteger="1" minValue="10000000" maxValue="15000000"/>
    </cacheField>
    <cacheField name="Co-finance received (local currency)" numFmtId="167">
      <sharedItems containsString="0" containsBlank="1" containsNumber="1" containsInteger="1" minValue="50000" maxValue="10000000"/>
    </cacheField>
    <cacheField name="Total amount received (USD)" numFmtId="164">
      <sharedItems containsSemiMixedTypes="0" containsString="0" containsNumber="1" minValue="0" maxValue="20416666.666666668"/>
    </cacheField>
    <cacheField name="Total Grant amount received (USD)" numFmtId="164">
      <sharedItems containsSemiMixedTypes="0" containsString="0" containsNumber="1" minValue="0" maxValue="4166666.666666667"/>
    </cacheField>
    <cacheField name="Total Loan amount received (USD)" numFmtId="164">
      <sharedItems containsSemiMixedTypes="0" containsString="0" containsNumber="1" minValue="0" maxValue="12500000"/>
    </cacheField>
    <cacheField name="Co-finance received (USD)" numFmtId="164">
      <sharedItems containsSemiMixedTypes="0" containsString="0" containsNumber="1" minValue="0" maxValue="9090909.0909090899"/>
    </cacheField>
    <cacheField name="Financial instrument" numFmtId="0">
      <sharedItems count="6">
        <s v="Grant and concessional loan"/>
        <s v="Grant and non-concessional loan"/>
        <s v="Public expenditure"/>
        <s v="Grant"/>
        <s v="Equity"/>
        <s v="Other"/>
      </sharedItems>
    </cacheField>
    <cacheField name="Climate impact (if available)" numFmtId="0">
      <sharedItems/>
    </cacheField>
    <cacheField name="Status" numFmtId="0">
      <sharedItems/>
    </cacheField>
    <cacheField name="Source of information " numFmtId="0">
      <sharedItems containsBlank="1"/>
    </cacheField>
    <cacheField name="Weighted total climate finance committed (local currency)" numFmtId="167">
      <sharedItems containsSemiMixedTypes="0" containsString="0" containsNumber="1" containsInteger="1" minValue="25000" maxValue="21000000"/>
    </cacheField>
    <cacheField name="Weighted grant amount committed (local currency)" numFmtId="167">
      <sharedItems containsSemiMixedTypes="0" containsString="0" containsNumber="1" containsInteger="1" minValue="0" maxValue="2500000"/>
    </cacheField>
    <cacheField name="Weighted loan amount committed (local currency)" numFmtId="167">
      <sharedItems containsSemiMixedTypes="0" containsString="0" containsNumber="1" containsInteger="1" minValue="0" maxValue="15000000"/>
    </cacheField>
    <cacheField name="Weighted co-finance (local currency)" numFmtId="167">
      <sharedItems containsSemiMixedTypes="0" containsString="0" containsNumber="1" containsInteger="1" minValue="0" maxValue="10000000"/>
    </cacheField>
    <cacheField name="Weighted total climate finance received (local currency)" numFmtId="167">
      <sharedItems containsSemiMixedTypes="0" containsString="0" containsNumber="1" containsInteger="1" minValue="0" maxValue="21000000"/>
    </cacheField>
    <cacheField name="Weighted grant amount received (local currency)" numFmtId="167">
      <sharedItems containsSemiMixedTypes="0" containsString="0" containsNumber="1" containsInteger="1" minValue="0" maxValue="5000000"/>
    </cacheField>
    <cacheField name="Weighted loan amount received (local currency)" numFmtId="167">
      <sharedItems containsSemiMixedTypes="0" containsString="0" containsNumber="1" containsInteger="1" minValue="0" maxValue="10000000"/>
    </cacheField>
    <cacheField name="Weighted co-finance received (local currency)" numFmtId="167">
      <sharedItems containsSemiMixedTypes="0" containsString="0" containsNumber="1" containsInteger="1" minValue="0" maxValue="10000000"/>
    </cacheField>
    <cacheField name="Weighted total climate finance committed (USD)" numFmtId="164">
      <sharedItems containsSemiMixedTypes="0" containsString="0" containsNumber="1" minValue="20833.333333333336" maxValue="19090909.090909086"/>
    </cacheField>
    <cacheField name="Weighted grant amount committed (USD)  " numFmtId="164">
      <sharedItems containsSemiMixedTypes="0" containsString="0" containsNumber="1" minValue="0" maxValue="2083333.3333333335"/>
    </cacheField>
    <cacheField name="Weighted loan amount committed (USD) " numFmtId="164">
      <sharedItems containsSemiMixedTypes="0" containsString="0" containsNumber="1" minValue="0" maxValue="12500000"/>
    </cacheField>
    <cacheField name="Weighted co-finance (USD)" numFmtId="164">
      <sharedItems containsSemiMixedTypes="0" containsString="0" containsNumber="1" minValue="0" maxValue="9090909.0909090899"/>
    </cacheField>
    <cacheField name="Weighted total climate finance received (USD)" numFmtId="164">
      <sharedItems containsSemiMixedTypes="0" containsString="0" containsNumber="1" minValue="0" maxValue="19090909.090909086"/>
    </cacheField>
    <cacheField name="Weighted grant amount received (USD)" numFmtId="164">
      <sharedItems containsSemiMixedTypes="0" containsString="0" containsNumber="1" minValue="0" maxValue="4166666.666666667"/>
    </cacheField>
    <cacheField name="Weighted loan amount received (USD)" numFmtId="164">
      <sharedItems containsSemiMixedTypes="0" containsString="0" containsNumber="1" minValue="0" maxValue="9090909.0909090899"/>
    </cacheField>
    <cacheField name="Weighted co-finance received (USD)" numFmtId="164">
      <sharedItems containsSemiMixedTypes="0" containsString="0" containsNumber="1" minValue="0" maxValue="9090909.09090908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on-budget"/>
    <s v="Ministry of Energy"/>
    <s v="Country Development Fund"/>
    <x v="0"/>
    <s v="Yes"/>
    <s v="Sustainable energy project I"/>
    <s v="Installation of PV plant"/>
    <m/>
    <s v="Physical intervention"/>
    <s v="No"/>
    <s v="No"/>
    <x v="0"/>
    <s v="Public service providers"/>
    <x v="0"/>
    <x v="0"/>
    <x v="0"/>
    <m/>
    <n v="1"/>
    <m/>
    <n v="21000000"/>
    <n v="1000000"/>
    <n v="10000000"/>
    <n v="10000000"/>
    <n v="19090909.090909086"/>
    <n v="909090.90909090906"/>
    <n v="9090909.0909090899"/>
    <n v="9090909.0909090899"/>
    <n v="21000000"/>
    <n v="1000000"/>
    <n v="10000000"/>
    <n v="10000000"/>
    <n v="19090909.090909086"/>
    <n v="909090.90909090906"/>
    <n v="9090909.0909090899"/>
    <n v="9090909.0909090899"/>
    <x v="0"/>
    <s v="Mitigation of 50k tCO2 by 2040"/>
    <s v="ongoing"/>
    <s v="Ministry budget sheet"/>
    <n v="21000000"/>
    <n v="1000000"/>
    <n v="10000000"/>
    <n v="10000000"/>
    <n v="21000000"/>
    <n v="1000000"/>
    <n v="10000000"/>
    <n v="10000000"/>
    <n v="19090909.090909086"/>
    <n v="909090.90909090906"/>
    <n v="9090909.0909090899"/>
    <n v="9090909.0909090899"/>
    <n v="19090909.090909086"/>
    <n v="909090.90909090906"/>
    <n v="9090909.0909090899"/>
    <n v="9090909.0909090899"/>
  </r>
  <r>
    <s v="on-budget"/>
    <s v="Ministry of Transport"/>
    <s v="Global Environment Facility"/>
    <x v="1"/>
    <s v="Yes"/>
    <s v="Sustainable transport project I"/>
    <s v="E-mobility rapid bus transport project"/>
    <m/>
    <s v="Physical intervention"/>
    <s v="Yes"/>
    <s v="Yes"/>
    <x v="1"/>
    <s v="Governmental institution"/>
    <x v="0"/>
    <x v="1"/>
    <x v="1"/>
    <m/>
    <n v="0.5"/>
    <m/>
    <n v="42000000"/>
    <n v="5000000"/>
    <n v="30000000"/>
    <n v="7000000"/>
    <n v="35000000"/>
    <n v="4166666.666666667"/>
    <n v="25000000"/>
    <n v="5833333.333333334"/>
    <n v="24500000"/>
    <n v="2500000"/>
    <n v="15000000"/>
    <n v="7000000"/>
    <n v="20416666.666666668"/>
    <n v="2083333.3333333335"/>
    <n v="12500000"/>
    <n v="5833333.333333334"/>
    <x v="1"/>
    <s v="Mitigation of 20k tCO2 by 2045"/>
    <s v="ongoing"/>
    <s v="Ministry budget sheet"/>
    <n v="21000000"/>
    <n v="2500000"/>
    <n v="15000000"/>
    <n v="3500000"/>
    <n v="12250000"/>
    <n v="1250000"/>
    <n v="7500000"/>
    <n v="3500000"/>
    <n v="17500000"/>
    <n v="2083333.3333333335"/>
    <n v="12500000"/>
    <n v="2916666.666666667"/>
    <n v="10208333.333333334"/>
    <n v="1041666.6666666667"/>
    <n v="6250000"/>
    <n v="2916666.666666667"/>
  </r>
  <r>
    <s v="on-budget"/>
    <s v="Ministry of Environment"/>
    <s v="Forestry budget"/>
    <x v="2"/>
    <s v="No"/>
    <s v="Forestry protection project I"/>
    <s v="Reforestation of mountainous area"/>
    <m/>
    <s v="Physical intervention"/>
    <s v="No"/>
    <s v="No"/>
    <x v="2"/>
    <s v="Non-governmental organization (NGO)"/>
    <x v="1"/>
    <x v="2"/>
    <x v="2"/>
    <m/>
    <n v="0.75"/>
    <m/>
    <n v="1500000"/>
    <n v="1500000"/>
    <m/>
    <m/>
    <n v="1071428.5714285716"/>
    <n v="1071428.5714285716"/>
    <n v="0"/>
    <n v="0"/>
    <n v="500000"/>
    <n v="500000"/>
    <m/>
    <m/>
    <n v="357142.85714285716"/>
    <n v="357142.85714285716"/>
    <n v="0"/>
    <n v="0"/>
    <x v="2"/>
    <s v="1500 beneficiaries, Mitigation of 5k tCO2 by 2033"/>
    <s v="completed"/>
    <s v="Ministry budget sheet"/>
    <n v="1125000"/>
    <n v="1125000"/>
    <n v="0"/>
    <n v="0"/>
    <n v="375000"/>
    <n v="375000"/>
    <n v="0"/>
    <n v="0"/>
    <n v="803571.42857142864"/>
    <n v="803571.42857142864"/>
    <n v="0"/>
    <n v="0"/>
    <n v="267857.14285714284"/>
    <n v="267857.14285714284"/>
    <n v="0"/>
    <n v="0"/>
  </r>
  <r>
    <s v="on-budget"/>
    <s v="Ministry of Agriculture"/>
    <s v="Country Development Fund"/>
    <x v="0"/>
    <s v="Yes"/>
    <s v="Sustainable agriculture project I"/>
    <s v="Training of farmers in sustainable agriculture practices"/>
    <m/>
    <s v="Capacity building"/>
    <s v="No"/>
    <s v="Yes"/>
    <x v="1"/>
    <s v="Academia and research institute"/>
    <x v="2"/>
    <x v="3"/>
    <x v="3"/>
    <m/>
    <n v="1"/>
    <m/>
    <n v="500000"/>
    <n v="500000"/>
    <m/>
    <m/>
    <n v="416666.66666666669"/>
    <n v="416666.66666666669"/>
    <n v="0"/>
    <n v="0"/>
    <n v="5000000"/>
    <n v="5000000"/>
    <m/>
    <m/>
    <n v="4166666.666666667"/>
    <n v="4166666.666666667"/>
    <n v="0"/>
    <n v="0"/>
    <x v="3"/>
    <s v="5000 beneficiaries"/>
    <s v="completed"/>
    <s v="Ministry budget sheet"/>
    <n v="500000"/>
    <n v="500000"/>
    <n v="0"/>
    <n v="0"/>
    <n v="5000000"/>
    <n v="5000000"/>
    <n v="0"/>
    <n v="0"/>
    <n v="416666.66666666669"/>
    <n v="416666.66666666669"/>
    <n v="0"/>
    <n v="0"/>
    <n v="4166666.666666667"/>
    <n v="4166666.666666667"/>
    <n v="0"/>
    <n v="0"/>
  </r>
  <r>
    <s v="on-budget"/>
    <s v="Ministry of Environment"/>
    <s v="Multilateral Development Bank"/>
    <x v="1"/>
    <s v="Yes"/>
    <s v="Water adaptation project I"/>
    <s v="Rehabilitation and adaptation of sewer system"/>
    <m/>
    <s v="Physical intervention"/>
    <s v="No"/>
    <s v="No"/>
    <x v="0"/>
    <s v="Public service providers"/>
    <x v="2"/>
    <x v="4"/>
    <x v="4"/>
    <m/>
    <n v="0.5"/>
    <m/>
    <n v="20000000"/>
    <n v="3000000"/>
    <n v="5000000"/>
    <n v="12000000"/>
    <n v="18181818.18181818"/>
    <n v="2727272.7272727271"/>
    <n v="4545454.5454545449"/>
    <n v="10909090.909090908"/>
    <m/>
    <m/>
    <m/>
    <m/>
    <n v="0"/>
    <n v="0"/>
    <n v="0"/>
    <n v="0"/>
    <x v="0"/>
    <s v="35k beneficiaries"/>
    <s v="planned"/>
    <s v="Ministry budget sheet"/>
    <n v="10000000"/>
    <n v="1500000"/>
    <n v="2500000"/>
    <n v="6000000"/>
    <n v="0"/>
    <n v="0"/>
    <n v="0"/>
    <n v="0"/>
    <n v="9090909.0909090899"/>
    <n v="1363636.3636363635"/>
    <n v="2272727.2727272725"/>
    <n v="5454545.4545454541"/>
    <n v="0"/>
    <n v="0"/>
    <n v="0"/>
    <n v="0"/>
  </r>
  <r>
    <s v="off-budget"/>
    <m/>
    <s v="Cement Producer Company"/>
    <x v="3"/>
    <s v="No"/>
    <s v="Sustainable industry project I"/>
    <s v="GHG mitigation equipment in cement plant"/>
    <m/>
    <s v="Physical intervention"/>
    <s v="Yes"/>
    <s v="No"/>
    <x v="0"/>
    <s v="Private sector organization"/>
    <x v="0"/>
    <x v="5"/>
    <x v="5"/>
    <m/>
    <n v="0.5"/>
    <m/>
    <n v="2000000"/>
    <m/>
    <m/>
    <n v="2000000"/>
    <n v="1818181.8181818181"/>
    <n v="0"/>
    <n v="0"/>
    <n v="1818181.8181818181"/>
    <n v="1500000"/>
    <m/>
    <m/>
    <n v="1500000"/>
    <n v="1363636.3636363635"/>
    <n v="0"/>
    <n v="0"/>
    <n v="1363636.3636363635"/>
    <x v="4"/>
    <s v="Mitigation of 25k tCO2 by 2050"/>
    <s v="ongoing"/>
    <s v="Official private sector communication"/>
    <n v="1000000"/>
    <n v="0"/>
    <n v="0"/>
    <n v="1000000"/>
    <n v="750000"/>
    <n v="0"/>
    <n v="0"/>
    <n v="750000"/>
    <n v="909090.90909090906"/>
    <n v="0"/>
    <n v="0"/>
    <n v="909090.90909090906"/>
    <n v="681818.18181818177"/>
    <n v="0"/>
    <n v="0"/>
    <n v="681818.18181818177"/>
  </r>
  <r>
    <s v="off-budget"/>
    <m/>
    <s v="Local Electrification Association"/>
    <x v="3"/>
    <s v="No"/>
    <s v="Sustainable energy project II"/>
    <s v="Sustainable off-grid low-voltage distribution grid enhancement"/>
    <m/>
    <s v="Technology development and transfer"/>
    <s v="Yes"/>
    <s v="No"/>
    <x v="1"/>
    <s v="Community"/>
    <x v="0"/>
    <x v="0"/>
    <x v="6"/>
    <m/>
    <n v="0.75"/>
    <m/>
    <n v="600000"/>
    <n v="250000"/>
    <n v="250000"/>
    <n v="100000"/>
    <n v="500000"/>
    <n v="208333.33333333334"/>
    <n v="208333.33333333334"/>
    <n v="83333.333333333343"/>
    <m/>
    <m/>
    <m/>
    <m/>
    <n v="0"/>
    <n v="0"/>
    <n v="0"/>
    <n v="0"/>
    <x v="0"/>
    <s v="Mitigation of 750 tCO2 by 2030"/>
    <s v="ongoing"/>
    <s v="Official community communication"/>
    <n v="450000"/>
    <n v="187500"/>
    <n v="187500"/>
    <n v="75000"/>
    <n v="0"/>
    <n v="0"/>
    <n v="0"/>
    <n v="0"/>
    <n v="375000"/>
    <n v="156250"/>
    <n v="156250"/>
    <n v="62500.000000000007"/>
    <n v="0"/>
    <n v="0"/>
    <n v="0"/>
    <n v="0"/>
  </r>
  <r>
    <s v="off-budget"/>
    <m/>
    <s v="Global Environment Facility"/>
    <x v="1"/>
    <s v="Yes"/>
    <s v="Cross-cutting project I"/>
    <s v="Cross-cutting activties in agricultural irrigation and solar pumping"/>
    <m/>
    <s v="Physical intervention"/>
    <s v="Yes"/>
    <s v="Yes"/>
    <x v="2"/>
    <s v="Private sector organization"/>
    <x v="1"/>
    <x v="6"/>
    <x v="7"/>
    <m/>
    <n v="0.75"/>
    <m/>
    <n v="500000"/>
    <n v="400000"/>
    <m/>
    <n v="100000"/>
    <n v="357142.85714285716"/>
    <n v="285714.28571428574"/>
    <n v="0"/>
    <n v="71428.571428571435"/>
    <n v="300000"/>
    <n v="200000"/>
    <m/>
    <n v="100000"/>
    <n v="214285.71428571432"/>
    <n v="142857.14285714287"/>
    <n v="0"/>
    <n v="71428.571428571435"/>
    <x v="3"/>
    <s v="150 beneficiaries, Mitigation of 2k tCO2 by 2033"/>
    <s v="completed"/>
    <m/>
    <n v="375000"/>
    <n v="300000"/>
    <n v="0"/>
    <n v="75000"/>
    <n v="225000"/>
    <n v="150000"/>
    <n v="0"/>
    <n v="75000"/>
    <n v="267857.1428571429"/>
    <n v="214285.71428571432"/>
    <n v="0"/>
    <n v="53571.42857142858"/>
    <n v="160714.28571428574"/>
    <n v="107142.85714285716"/>
    <n v="0"/>
    <n v="53571.42857142858"/>
  </r>
  <r>
    <s v="off-budget"/>
    <m/>
    <s v="Global Agriculture Association"/>
    <x v="4"/>
    <s v="Yes"/>
    <s v="Sustainable agriculture project II"/>
    <s v="Community based training for livestock treatment"/>
    <m/>
    <s v="Capacity building"/>
    <s v="No"/>
    <s v="Yes"/>
    <x v="1"/>
    <s v="Non-governmental organization (NGO)"/>
    <x v="2"/>
    <x v="3"/>
    <x v="3"/>
    <m/>
    <n v="0.5"/>
    <m/>
    <n v="50000"/>
    <m/>
    <m/>
    <n v="50000"/>
    <n v="41666.666666666672"/>
    <n v="0"/>
    <n v="0"/>
    <n v="41666.666666666672"/>
    <n v="50000"/>
    <m/>
    <m/>
    <n v="50000"/>
    <n v="41666.666666666672"/>
    <n v="0"/>
    <n v="0"/>
    <n v="41666.666666666672"/>
    <x v="5"/>
    <s v="500 beneficiaries"/>
    <s v="completed"/>
    <m/>
    <n v="25000"/>
    <n v="0"/>
    <n v="0"/>
    <n v="25000"/>
    <n v="25000"/>
    <n v="0"/>
    <n v="0"/>
    <n v="25000"/>
    <n v="20833.333333333336"/>
    <n v="0"/>
    <n v="0"/>
    <n v="20833.333333333336"/>
    <n v="20833.333333333336"/>
    <n v="0"/>
    <n v="0"/>
    <n v="20833.33333333333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Ministry of Energy"/>
    <s v="Country Development Fund"/>
    <x v="0"/>
    <s v="Yes"/>
    <s v="Sustainable energy project I"/>
    <s v="Installation of PV plant"/>
    <m/>
    <s v="Physical intervention"/>
    <s v="No"/>
    <s v="No"/>
    <x v="0"/>
    <s v="Public service providers"/>
    <x v="0"/>
    <x v="0"/>
    <s v="Energy generation, renewable sources"/>
    <m/>
    <n v="1"/>
    <m/>
    <n v="21000000"/>
    <n v="1000000"/>
    <n v="10000000"/>
    <n v="10000000"/>
    <n v="19090909.090909086"/>
    <n v="909090.90909090906"/>
    <n v="9090909.0909090899"/>
    <n v="9090909.0909090899"/>
    <n v="21000000"/>
    <n v="1000000"/>
    <n v="10000000"/>
    <n v="10000000"/>
    <n v="19090909.090909086"/>
    <n v="909090.90909090906"/>
    <n v="9090909.0909090899"/>
    <n v="9090909.0909090899"/>
    <x v="0"/>
    <s v="Mitigation of 50k tCO2 by 2040"/>
    <s v="ongoing"/>
    <s v="Ministry budget sheet"/>
    <n v="21000000"/>
    <n v="1000000"/>
    <n v="10000000"/>
    <n v="10000000"/>
    <n v="21000000"/>
    <n v="1000000"/>
    <n v="10000000"/>
    <n v="10000000"/>
    <n v="19090909.090909086"/>
    <n v="909090.90909090906"/>
    <n v="9090909.0909090899"/>
    <n v="9090909.0909090899"/>
    <n v="19090909.090909086"/>
    <n v="909090.90909090906"/>
    <n v="9090909.0909090899"/>
    <n v="9090909.0909090899"/>
  </r>
  <r>
    <s v="Ministry of Transport"/>
    <s v="Global Environment Facility"/>
    <x v="1"/>
    <s v="Yes"/>
    <s v="Sustainable transport project I"/>
    <s v="E-mobility rapid bus transport project"/>
    <m/>
    <s v="Physical intervention"/>
    <s v="Yes"/>
    <s v="Yes"/>
    <x v="1"/>
    <s v="Governmental institution"/>
    <x v="0"/>
    <x v="1"/>
    <s v="Road transport"/>
    <m/>
    <n v="0.5"/>
    <m/>
    <n v="42000000"/>
    <n v="5000000"/>
    <n v="30000000"/>
    <n v="7000000"/>
    <n v="35000000"/>
    <n v="4166666.666666667"/>
    <n v="25000000"/>
    <n v="5833333.333333334"/>
    <n v="24500000"/>
    <n v="2500000"/>
    <n v="15000000"/>
    <n v="7000000"/>
    <n v="20416666.666666668"/>
    <n v="2083333.3333333335"/>
    <n v="12500000"/>
    <n v="5833333.333333334"/>
    <x v="1"/>
    <s v="Mitigation of 20k tCO2 by 2045"/>
    <s v="ongoing"/>
    <s v="Ministry budget sheet"/>
    <n v="21000000"/>
    <n v="2500000"/>
    <n v="15000000"/>
    <n v="3500000"/>
    <n v="12250000"/>
    <n v="1250000"/>
    <n v="7500000"/>
    <n v="3500000"/>
    <n v="17500000"/>
    <n v="2083333.3333333335"/>
    <n v="12500000"/>
    <n v="2916666.666666667"/>
    <n v="10208333.333333334"/>
    <n v="1041666.6666666667"/>
    <n v="6250000"/>
    <n v="2916666.666666667"/>
  </r>
  <r>
    <s v="Ministry of Environment"/>
    <s v="Forestry budget"/>
    <x v="2"/>
    <s v="No"/>
    <s v="Forestry protection project I"/>
    <s v="Reforestation of mountainous area"/>
    <m/>
    <s v="Physical intervention"/>
    <s v="No"/>
    <s v="No"/>
    <x v="2"/>
    <s v="Non-governmental organization (NGO)"/>
    <x v="1"/>
    <x v="2"/>
    <s v="Forestry development"/>
    <m/>
    <n v="0.75"/>
    <m/>
    <n v="1500000"/>
    <n v="1500000"/>
    <m/>
    <m/>
    <n v="1071428.5714285716"/>
    <n v="1071428.5714285716"/>
    <n v="0"/>
    <n v="0"/>
    <n v="500000"/>
    <n v="500000"/>
    <m/>
    <m/>
    <n v="357142.85714285716"/>
    <n v="357142.85714285716"/>
    <n v="0"/>
    <n v="0"/>
    <x v="2"/>
    <s v="1500 beneficiaries, Mitigation of 5k tCO2 by 2033"/>
    <s v="completed"/>
    <s v="Ministry budget sheet"/>
    <n v="1125000"/>
    <n v="1125000"/>
    <n v="0"/>
    <n v="0"/>
    <n v="375000"/>
    <n v="375000"/>
    <n v="0"/>
    <n v="0"/>
    <n v="803571.42857142864"/>
    <n v="803571.42857142864"/>
    <n v="0"/>
    <n v="0"/>
    <n v="267857.14285714284"/>
    <n v="267857.14285714284"/>
    <n v="0"/>
    <n v="0"/>
  </r>
  <r>
    <s v="Ministry of Agriculture"/>
    <s v="Country Development Fund"/>
    <x v="0"/>
    <s v="Yes"/>
    <s v="Sustainable agriculture project I"/>
    <s v="Training of farmers in sustainable agriculture practices"/>
    <m/>
    <s v="Capacity building"/>
    <s v="No"/>
    <s v="Yes"/>
    <x v="1"/>
    <s v="Academia and research institute"/>
    <x v="2"/>
    <x v="3"/>
    <s v="Agricultural education/training"/>
    <m/>
    <n v="1"/>
    <m/>
    <n v="500000"/>
    <n v="500000"/>
    <m/>
    <m/>
    <n v="416666.66666666669"/>
    <n v="416666.66666666669"/>
    <n v="0"/>
    <n v="0"/>
    <n v="5000000"/>
    <n v="5000000"/>
    <m/>
    <m/>
    <n v="4166666.666666667"/>
    <n v="4166666.666666667"/>
    <n v="0"/>
    <n v="0"/>
    <x v="3"/>
    <s v="5000 beneficiaries"/>
    <s v="completed"/>
    <s v="Ministry budget sheet"/>
    <n v="500000"/>
    <n v="500000"/>
    <n v="0"/>
    <n v="0"/>
    <n v="5000000"/>
    <n v="5000000"/>
    <n v="0"/>
    <n v="0"/>
    <n v="416666.66666666669"/>
    <n v="416666.66666666669"/>
    <n v="0"/>
    <n v="0"/>
    <n v="4166666.666666667"/>
    <n v="4166666.666666667"/>
    <n v="0"/>
    <n v="0"/>
  </r>
  <r>
    <s v="Ministry of Environment"/>
    <s v="Multilateral Development Bank"/>
    <x v="1"/>
    <s v="Yes"/>
    <s v="Water adaptation project I"/>
    <s v="Rehabilitation and adaptation of sewer system"/>
    <m/>
    <s v="Physical intervention"/>
    <s v="No"/>
    <s v="No"/>
    <x v="0"/>
    <s v="Public service providers"/>
    <x v="2"/>
    <x v="4"/>
    <s v="Water supply and sanitation - large systems"/>
    <m/>
    <n v="0.5"/>
    <m/>
    <n v="20000000"/>
    <n v="3000000"/>
    <n v="5000000"/>
    <n v="12000000"/>
    <n v="18181818.18181818"/>
    <n v="2727272.7272727271"/>
    <n v="4545454.5454545449"/>
    <n v="10909090.909090908"/>
    <m/>
    <m/>
    <m/>
    <m/>
    <n v="0"/>
    <n v="0"/>
    <n v="0"/>
    <n v="0"/>
    <x v="0"/>
    <s v="35k beneficiaries"/>
    <s v="planned"/>
    <s v="Ministry budget sheet"/>
    <n v="10000000"/>
    <n v="1500000"/>
    <n v="2500000"/>
    <n v="6000000"/>
    <n v="0"/>
    <n v="0"/>
    <n v="0"/>
    <n v="0"/>
    <n v="9090909.0909090899"/>
    <n v="1363636.3636363635"/>
    <n v="2272727.2727272725"/>
    <n v="5454545.4545454541"/>
    <n v="0"/>
    <n v="0"/>
    <n v="0"/>
    <n v="0"/>
  </r>
  <r>
    <m/>
    <s v="Cement Producer Company"/>
    <x v="3"/>
    <s v="No"/>
    <s v="Sustainable industry project I"/>
    <s v="GHG mitigation equipment in cement plant"/>
    <m/>
    <s v="Physical intervention"/>
    <s v="Yes"/>
    <s v="No"/>
    <x v="0"/>
    <s v="Private sector organization"/>
    <x v="0"/>
    <x v="5"/>
    <s v="Cement/lime/plaster"/>
    <m/>
    <n v="0.5"/>
    <m/>
    <n v="2000000"/>
    <m/>
    <m/>
    <n v="2000000"/>
    <n v="1818181.8181818181"/>
    <n v="0"/>
    <n v="0"/>
    <n v="1818181.8181818181"/>
    <n v="1500000"/>
    <m/>
    <m/>
    <n v="1500000"/>
    <n v="1363636.3636363635"/>
    <n v="0"/>
    <n v="0"/>
    <n v="1363636.3636363635"/>
    <x v="4"/>
    <s v="Mitigation of 25k tCO2 by 2050"/>
    <s v="ongoing"/>
    <s v="Official private sector communication"/>
    <n v="1000000"/>
    <n v="0"/>
    <n v="0"/>
    <n v="1000000"/>
    <n v="750000"/>
    <n v="0"/>
    <n v="0"/>
    <n v="750000"/>
    <n v="909090.90909090906"/>
    <n v="0"/>
    <n v="0"/>
    <n v="909090.90909090906"/>
    <n v="681818.18181818177"/>
    <n v="0"/>
    <n v="0"/>
    <n v="681818.18181818177"/>
  </r>
  <r>
    <m/>
    <s v="Local Electrification Association"/>
    <x v="3"/>
    <s v="No"/>
    <s v="Sustainable energy project II"/>
    <s v="Sustainable off-grid low-voltage distribution grid enhancement"/>
    <m/>
    <s v="Technology development and transfer"/>
    <s v="Yes"/>
    <s v="No"/>
    <x v="1"/>
    <s v="Community"/>
    <x v="0"/>
    <x v="0"/>
    <s v="Energy distribution"/>
    <m/>
    <n v="0.75"/>
    <m/>
    <n v="600000"/>
    <n v="250000"/>
    <n v="250000"/>
    <n v="100000"/>
    <n v="500000"/>
    <n v="208333.33333333334"/>
    <n v="208333.33333333334"/>
    <n v="83333.333333333343"/>
    <m/>
    <m/>
    <m/>
    <m/>
    <n v="0"/>
    <n v="0"/>
    <n v="0"/>
    <n v="0"/>
    <x v="0"/>
    <s v="Mitigation of 750 tCO2 by 2030"/>
    <s v="ongoing"/>
    <s v="Official community communication"/>
    <n v="450000"/>
    <n v="187500"/>
    <n v="187500"/>
    <n v="75000"/>
    <n v="0"/>
    <n v="0"/>
    <n v="0"/>
    <n v="0"/>
    <n v="375000"/>
    <n v="156250"/>
    <n v="156250"/>
    <n v="62500.000000000007"/>
    <n v="0"/>
    <n v="0"/>
    <n v="0"/>
    <n v="0"/>
  </r>
  <r>
    <m/>
    <s v="Global Environment Facility"/>
    <x v="1"/>
    <s v="Yes"/>
    <s v="Cross-cutting project I"/>
    <s v="Cross-cutting activties in agricultural irrigation and solar pumping"/>
    <m/>
    <s v="Physical intervention"/>
    <s v="Yes"/>
    <s v="Yes"/>
    <x v="2"/>
    <s v="Private sector organization"/>
    <x v="1"/>
    <x v="6"/>
    <s v="Agricultural water resources"/>
    <m/>
    <n v="0.75"/>
    <m/>
    <n v="500000"/>
    <n v="400000"/>
    <m/>
    <n v="100000"/>
    <n v="357142.85714285716"/>
    <n v="285714.28571428574"/>
    <n v="0"/>
    <n v="71428.571428571435"/>
    <n v="300000"/>
    <n v="200000"/>
    <m/>
    <n v="100000"/>
    <n v="214285.71428571432"/>
    <n v="142857.14285714287"/>
    <n v="0"/>
    <n v="71428.571428571435"/>
    <x v="3"/>
    <s v="150 beneficiaries, Mitigation of 2k tCO2 by 2033"/>
    <s v="completed"/>
    <m/>
    <n v="375000"/>
    <n v="300000"/>
    <n v="0"/>
    <n v="75000"/>
    <n v="225000"/>
    <n v="150000"/>
    <n v="0"/>
    <n v="75000"/>
    <n v="267857.1428571429"/>
    <n v="214285.71428571432"/>
    <n v="0"/>
    <n v="53571.42857142858"/>
    <n v="160714.28571428574"/>
    <n v="107142.85714285716"/>
    <n v="0"/>
    <n v="53571.42857142858"/>
  </r>
  <r>
    <m/>
    <s v="Global Agriculture Association"/>
    <x v="4"/>
    <s v="Yes"/>
    <s v="Sustainable agriculture project II"/>
    <s v="Community based training for livestock treatment"/>
    <m/>
    <s v="Capacity building"/>
    <s v="No"/>
    <s v="Yes"/>
    <x v="1"/>
    <s v="Non-governmental organization (NGO)"/>
    <x v="2"/>
    <x v="3"/>
    <s v="Agricultural education/training"/>
    <m/>
    <n v="0.5"/>
    <m/>
    <n v="50000"/>
    <m/>
    <m/>
    <n v="50000"/>
    <n v="41666.666666666672"/>
    <n v="0"/>
    <n v="0"/>
    <n v="41666.666666666672"/>
    <n v="50000"/>
    <m/>
    <m/>
    <n v="50000"/>
    <n v="41666.666666666672"/>
    <n v="0"/>
    <n v="0"/>
    <n v="41666.666666666672"/>
    <x v="5"/>
    <s v="500 beneficiaries"/>
    <s v="completed"/>
    <m/>
    <n v="25000"/>
    <n v="0"/>
    <n v="0"/>
    <n v="25000"/>
    <n v="25000"/>
    <n v="0"/>
    <n v="0"/>
    <n v="25000"/>
    <n v="20833.333333333336"/>
    <n v="0"/>
    <n v="0"/>
    <n v="20833.333333333336"/>
    <n v="20833.333333333336"/>
    <n v="0"/>
    <n v="0"/>
    <n v="20833.3333333333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DB5EB9B-80C0-9E4F-957C-96A192A6CC26}" name="PivotTable3" cacheId="3"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1" rowHeaderCaption="" colHeaderCaption="">
  <location ref="I9:M14" firstHeaderRow="1" firstDataRow="2" firstDataCol="1" rowPageCount="3" colPageCount="1"/>
  <pivotFields count="54">
    <pivotField showAll="0"/>
    <pivotField showAll="0"/>
    <pivotField axis="axisPage" showAll="0">
      <items count="6">
        <item x="3"/>
        <item x="4"/>
        <item x="2"/>
        <item x="0"/>
        <item x="1"/>
        <item t="default"/>
      </items>
    </pivotField>
    <pivotField showAll="0"/>
    <pivotField showAll="0"/>
    <pivotField showAll="0"/>
    <pivotField showAll="0"/>
    <pivotField showAll="0"/>
    <pivotField showAll="0"/>
    <pivotField showAll="0"/>
    <pivotField axis="axisRow" showAll="0">
      <items count="4">
        <item x="2"/>
        <item x="0"/>
        <item x="1"/>
        <item t="default"/>
      </items>
    </pivotField>
    <pivotField showAll="0"/>
    <pivotField axis="axisCol" showAll="0">
      <items count="4">
        <item x="0"/>
        <item x="2"/>
        <item x="1"/>
        <item t="default"/>
      </items>
    </pivotField>
    <pivotField axis="axisPage" showAll="0">
      <items count="8">
        <item x="3"/>
        <item x="6"/>
        <item x="0"/>
        <item x="2"/>
        <item x="5"/>
        <item x="1"/>
        <item x="4"/>
        <item t="default"/>
      </items>
    </pivotField>
    <pivotField showAll="0"/>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7">
        <item x="4"/>
        <item x="3"/>
        <item x="0"/>
        <item x="1"/>
        <item x="5"/>
        <item x="2"/>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4" showAll="0"/>
    <pivotField numFmtId="164" showAll="0"/>
    <pivotField numFmtId="164" showAll="0"/>
    <pivotField numFmtId="164" showAll="0"/>
    <pivotField dataField="1" numFmtId="164" showAll="0"/>
    <pivotField numFmtId="164" showAll="0"/>
    <pivotField numFmtId="164" showAll="0"/>
    <pivotField numFmtId="164" showAll="0"/>
  </pivotFields>
  <rowFields count="1">
    <field x="10"/>
  </rowFields>
  <rowItems count="4">
    <i>
      <x/>
    </i>
    <i>
      <x v="1"/>
    </i>
    <i>
      <x v="2"/>
    </i>
    <i t="grand">
      <x/>
    </i>
  </rowItems>
  <colFields count="1">
    <field x="12"/>
  </colFields>
  <colItems count="4">
    <i>
      <x/>
    </i>
    <i>
      <x v="1"/>
    </i>
    <i>
      <x v="2"/>
    </i>
    <i t="grand">
      <x/>
    </i>
  </colItems>
  <pageFields count="3">
    <pageField fld="2" hier="-1"/>
    <pageField fld="13" hier="-1"/>
    <pageField fld="34" hier="-1"/>
  </pageFields>
  <dataFields count="1">
    <dataField name="Summe von Weighted total climate finance received (USD)" fld="50" baseField="0" baseItem="0"/>
  </dataFields>
  <formats count="34">
    <format dxfId="55">
      <pivotArea type="all" dataOnly="0" outline="0" fieldPosition="0"/>
    </format>
    <format dxfId="54">
      <pivotArea outline="0" collapsedLevelsAreSubtotals="1" fieldPosition="0"/>
    </format>
    <format dxfId="53">
      <pivotArea type="origin" dataOnly="0" labelOnly="1" outline="0" fieldPosition="0"/>
    </format>
    <format dxfId="52">
      <pivotArea field="12" type="button" dataOnly="0" labelOnly="1" outline="0" axis="axisCol" fieldPosition="0"/>
    </format>
    <format dxfId="51">
      <pivotArea type="topRight" dataOnly="0" labelOnly="1" outline="0" fieldPosition="0"/>
    </format>
    <format dxfId="50">
      <pivotArea field="10" type="button" dataOnly="0" labelOnly="1" outline="0" axis="axisRow" fieldPosition="0"/>
    </format>
    <format dxfId="49">
      <pivotArea dataOnly="0" labelOnly="1" fieldPosition="0">
        <references count="1">
          <reference field="10" count="0"/>
        </references>
      </pivotArea>
    </format>
    <format dxfId="48">
      <pivotArea dataOnly="0" labelOnly="1" grandRow="1" outline="0" fieldPosition="0"/>
    </format>
    <format dxfId="47">
      <pivotArea dataOnly="0" labelOnly="1" fieldPosition="0">
        <references count="1">
          <reference field="12" count="0"/>
        </references>
      </pivotArea>
    </format>
    <format dxfId="46">
      <pivotArea dataOnly="0" labelOnly="1" grandCol="1" outline="0" fieldPosition="0"/>
    </format>
    <format dxfId="45">
      <pivotArea type="all" dataOnly="0" outline="0" fieldPosition="0"/>
    </format>
    <format dxfId="44">
      <pivotArea outline="0" collapsedLevelsAreSubtotals="1" fieldPosition="0"/>
    </format>
    <format dxfId="43">
      <pivotArea type="origin" dataOnly="0" labelOnly="1" outline="0" fieldPosition="0"/>
    </format>
    <format dxfId="42">
      <pivotArea field="12" type="button" dataOnly="0" labelOnly="1" outline="0" axis="axisCol" fieldPosition="0"/>
    </format>
    <format dxfId="41">
      <pivotArea type="topRight" dataOnly="0" labelOnly="1" outline="0" fieldPosition="0"/>
    </format>
    <format dxfId="40">
      <pivotArea field="10" type="button" dataOnly="0" labelOnly="1" outline="0" axis="axisRow" fieldPosition="0"/>
    </format>
    <format dxfId="39">
      <pivotArea dataOnly="0" labelOnly="1" grandRow="1" outline="0" fieldPosition="0"/>
    </format>
    <format dxfId="38">
      <pivotArea dataOnly="0" labelOnly="1" fieldPosition="0">
        <references count="1">
          <reference field="12" count="0"/>
        </references>
      </pivotArea>
    </format>
    <format dxfId="37">
      <pivotArea dataOnly="0" labelOnly="1" grandCol="1" outline="0" fieldPosition="0"/>
    </format>
    <format dxfId="36">
      <pivotArea dataOnly="0" labelOnly="1" fieldPosition="0">
        <references count="1">
          <reference field="10" count="0"/>
        </references>
      </pivotArea>
    </format>
    <format dxfId="35">
      <pivotArea dataOnly="0" labelOnly="1" fieldPosition="0">
        <references count="1">
          <reference field="10" count="0"/>
        </references>
      </pivotArea>
    </format>
    <format dxfId="34">
      <pivotArea outline="0" collapsedLevelsAreSubtotals="1" fieldPosition="0"/>
    </format>
    <format dxfId="33">
      <pivotArea dataOnly="0" labelOnly="1" fieldPosition="0">
        <references count="1">
          <reference field="12" count="0"/>
        </references>
      </pivotArea>
    </format>
    <format dxfId="32">
      <pivotArea dataOnly="0" labelOnly="1" grandCol="1" outline="0" fieldPosition="0"/>
    </format>
    <format dxfId="31">
      <pivotArea type="all" dataOnly="0" outline="0" fieldPosition="0"/>
    </format>
    <format dxfId="30">
      <pivotArea outline="0" collapsedLevelsAreSubtotals="1" fieldPosition="0"/>
    </format>
    <format dxfId="29">
      <pivotArea type="origin" dataOnly="0" labelOnly="1" outline="0" fieldPosition="0"/>
    </format>
    <format dxfId="28">
      <pivotArea field="12" type="button" dataOnly="0" labelOnly="1" outline="0" axis="axisCol" fieldPosition="0"/>
    </format>
    <format dxfId="27">
      <pivotArea type="topRight" dataOnly="0" labelOnly="1" outline="0" fieldPosition="0"/>
    </format>
    <format dxfId="26">
      <pivotArea field="10" type="button" dataOnly="0" labelOnly="1" outline="0" axis="axisRow" fieldPosition="0"/>
    </format>
    <format dxfId="25">
      <pivotArea dataOnly="0" labelOnly="1" fieldPosition="0">
        <references count="1">
          <reference field="10" count="0"/>
        </references>
      </pivotArea>
    </format>
    <format dxfId="24">
      <pivotArea dataOnly="0" labelOnly="1" grandRow="1" outline="0" fieldPosition="0"/>
    </format>
    <format dxfId="23">
      <pivotArea dataOnly="0" labelOnly="1" fieldPosition="0">
        <references count="1">
          <reference field="12" count="0"/>
        </references>
      </pivotArea>
    </format>
    <format dxfId="22">
      <pivotArea dataOnly="0" labelOnly="1" grandCol="1" outline="0" fieldPosition="0"/>
    </format>
  </formats>
  <chartFormats count="6">
    <chartFormat chart="0" format="19" series="1">
      <pivotArea type="data" outline="0" fieldPosition="0">
        <references count="1">
          <reference field="12" count="1" selected="0">
            <x v="0"/>
          </reference>
        </references>
      </pivotArea>
    </chartFormat>
    <chartFormat chart="0" format="20" series="1">
      <pivotArea type="data" outline="0" fieldPosition="0">
        <references count="1">
          <reference field="12" count="1" selected="0">
            <x v="1"/>
          </reference>
        </references>
      </pivotArea>
    </chartFormat>
    <chartFormat chart="0" format="21" series="1">
      <pivotArea type="data" outline="0" fieldPosition="0">
        <references count="1">
          <reference field="12" count="1" selected="0">
            <x v="2"/>
          </reference>
        </references>
      </pivotArea>
    </chartFormat>
    <chartFormat chart="0" format="22" series="1">
      <pivotArea type="data" outline="0" fieldPosition="0">
        <references count="2">
          <reference field="4294967294" count="1" selected="0">
            <x v="0"/>
          </reference>
          <reference field="12" count="1" selected="0">
            <x v="0"/>
          </reference>
        </references>
      </pivotArea>
    </chartFormat>
    <chartFormat chart="0" format="23" series="1">
      <pivotArea type="data" outline="0" fieldPosition="0">
        <references count="2">
          <reference field="4294967294" count="1" selected="0">
            <x v="0"/>
          </reference>
          <reference field="12" count="1" selected="0">
            <x v="1"/>
          </reference>
        </references>
      </pivotArea>
    </chartFormat>
    <chartFormat chart="0" format="24" series="1">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1C89907-5331-7049-B3A5-AE72ADA20BE0}" name="PivotTable1" cacheId="2"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6" rowHeaderCaption="" colHeaderCaption="">
  <location ref="C9:G14" firstHeaderRow="1" firstDataRow="2" firstDataCol="1" rowPageCount="3" colPageCount="1"/>
  <pivotFields count="55">
    <pivotField showAll="0"/>
    <pivotField showAll="0"/>
    <pivotField showAll="0"/>
    <pivotField axis="axisPage" showAll="0">
      <items count="6">
        <item x="3"/>
        <item x="4"/>
        <item x="2"/>
        <item x="0"/>
        <item x="1"/>
        <item t="default"/>
      </items>
    </pivotField>
    <pivotField showAll="0"/>
    <pivotField showAll="0"/>
    <pivotField showAll="0"/>
    <pivotField showAll="0"/>
    <pivotField showAll="0"/>
    <pivotField showAll="0"/>
    <pivotField showAll="0"/>
    <pivotField axis="axisRow" showAll="0" sortType="ascending">
      <items count="5">
        <item m="1" x="3"/>
        <item x="2"/>
        <item x="0"/>
        <item x="1"/>
        <item t="default"/>
      </items>
    </pivotField>
    <pivotField showAll="0"/>
    <pivotField axis="axisCol" showAll="0">
      <items count="4">
        <item x="0"/>
        <item x="2"/>
        <item x="1"/>
        <item t="default"/>
      </items>
    </pivotField>
    <pivotField axis="axisPage" showAll="0">
      <items count="8">
        <item x="3"/>
        <item x="6"/>
        <item x="0"/>
        <item x="2"/>
        <item x="5"/>
        <item x="1"/>
        <item x="4"/>
        <item t="default"/>
      </items>
    </pivotField>
    <pivotField showAll="0"/>
    <pivotField showAll="0"/>
    <pivotField showAll="0"/>
    <pivotField showAll="0"/>
    <pivotField numFmtId="43" showAll="0"/>
    <pivotField showAll="0"/>
    <pivotField showAll="0"/>
    <pivotField showAll="0"/>
    <pivotField numFmtId="164" showAll="0"/>
    <pivotField showAll="0"/>
    <pivotField showAll="0"/>
    <pivotField showAll="0"/>
    <pivotField showAll="0"/>
    <pivotField showAll="0"/>
    <pivotField showAll="0"/>
    <pivotField showAll="0"/>
    <pivotField numFmtId="164" showAll="0"/>
    <pivotField numFmtId="164" showAll="0"/>
    <pivotField numFmtId="164" showAll="0"/>
    <pivotField numFmtId="164" showAll="0"/>
    <pivotField axis="axisPage" showAll="0">
      <items count="7">
        <item x="4"/>
        <item x="3"/>
        <item x="0"/>
        <item x="1"/>
        <item x="5"/>
        <item x="2"/>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dataField="1" numFmtId="164" showAll="0"/>
    <pivotField numFmtId="164" showAll="0"/>
    <pivotField numFmtId="164" showAll="0"/>
    <pivotField numFmtId="164" showAll="0"/>
    <pivotField numFmtId="164" showAll="0"/>
    <pivotField numFmtId="164" showAll="0"/>
    <pivotField numFmtId="164" showAll="0"/>
    <pivotField numFmtId="164" showAll="0"/>
  </pivotFields>
  <rowFields count="1">
    <field x="11"/>
  </rowFields>
  <rowItems count="4">
    <i>
      <x v="1"/>
    </i>
    <i>
      <x v="2"/>
    </i>
    <i>
      <x v="3"/>
    </i>
    <i t="grand">
      <x/>
    </i>
  </rowItems>
  <colFields count="1">
    <field x="13"/>
  </colFields>
  <colItems count="4">
    <i>
      <x/>
    </i>
    <i>
      <x v="1"/>
    </i>
    <i>
      <x v="2"/>
    </i>
    <i t="grand">
      <x/>
    </i>
  </colItems>
  <pageFields count="3">
    <pageField fld="3" hier="-1"/>
    <pageField fld="14" hier="-1"/>
    <pageField fld="35" hier="-1"/>
  </pageFields>
  <dataFields count="1">
    <dataField name="Weighted total climate finance committed (USD) " fld="47" baseField="0" baseItem="0" numFmtId="165"/>
  </dataFields>
  <formats count="34">
    <format dxfId="89">
      <pivotArea type="all" dataOnly="0" outline="0" fieldPosition="0"/>
    </format>
    <format dxfId="88">
      <pivotArea outline="0" collapsedLevelsAreSubtotals="1" fieldPosition="0"/>
    </format>
    <format dxfId="87">
      <pivotArea type="origin" dataOnly="0" labelOnly="1" outline="0" fieldPosition="0"/>
    </format>
    <format dxfId="86">
      <pivotArea field="13" type="button" dataOnly="0" labelOnly="1" outline="0" axis="axisCol" fieldPosition="0"/>
    </format>
    <format dxfId="85">
      <pivotArea type="topRight" dataOnly="0" labelOnly="1" outline="0" fieldPosition="0"/>
    </format>
    <format dxfId="84">
      <pivotArea field="11" type="button" dataOnly="0" labelOnly="1" outline="0" axis="axisRow" fieldPosition="0"/>
    </format>
    <format dxfId="83">
      <pivotArea dataOnly="0" labelOnly="1" fieldPosition="0">
        <references count="1">
          <reference field="11" count="0"/>
        </references>
      </pivotArea>
    </format>
    <format dxfId="82">
      <pivotArea dataOnly="0" labelOnly="1" grandRow="1" outline="0" fieldPosition="0"/>
    </format>
    <format dxfId="81">
      <pivotArea dataOnly="0" labelOnly="1" fieldPosition="0">
        <references count="1">
          <reference field="13" count="0"/>
        </references>
      </pivotArea>
    </format>
    <format dxfId="80">
      <pivotArea dataOnly="0" labelOnly="1" grandCol="1" outline="0" fieldPosition="0"/>
    </format>
    <format dxfId="79">
      <pivotArea type="all" dataOnly="0" outline="0" fieldPosition="0"/>
    </format>
    <format dxfId="78">
      <pivotArea outline="0" collapsedLevelsAreSubtotals="1" fieldPosition="0"/>
    </format>
    <format dxfId="77">
      <pivotArea type="origin" dataOnly="0" labelOnly="1" outline="0" fieldPosition="0"/>
    </format>
    <format dxfId="76">
      <pivotArea field="13" type="button" dataOnly="0" labelOnly="1" outline="0" axis="axisCol" fieldPosition="0"/>
    </format>
    <format dxfId="75">
      <pivotArea type="topRight" dataOnly="0" labelOnly="1" outline="0" fieldPosition="0"/>
    </format>
    <format dxfId="74">
      <pivotArea field="11" type="button" dataOnly="0" labelOnly="1" outline="0" axis="axisRow" fieldPosition="0"/>
    </format>
    <format dxfId="73">
      <pivotArea dataOnly="0" labelOnly="1" grandRow="1" outline="0" fieldPosition="0"/>
    </format>
    <format dxfId="72">
      <pivotArea dataOnly="0" labelOnly="1" fieldPosition="0">
        <references count="1">
          <reference field="13" count="0"/>
        </references>
      </pivotArea>
    </format>
    <format dxfId="71">
      <pivotArea dataOnly="0" labelOnly="1" grandCol="1" outline="0" fieldPosition="0"/>
    </format>
    <format dxfId="70">
      <pivotArea outline="0" collapsedLevelsAreSubtotals="1" fieldPosition="0"/>
    </format>
    <format dxfId="69">
      <pivotArea dataOnly="0" labelOnly="1" fieldPosition="0">
        <references count="1">
          <reference field="13" count="0"/>
        </references>
      </pivotArea>
    </format>
    <format dxfId="68">
      <pivotArea dataOnly="0" labelOnly="1" grandCol="1" outline="0" fieldPosition="0"/>
    </format>
    <format dxfId="67">
      <pivotArea collapsedLevelsAreSubtotals="1" fieldPosition="0">
        <references count="1">
          <reference field="11" count="0"/>
        </references>
      </pivotArea>
    </format>
    <format dxfId="66">
      <pivotArea dataOnly="0" labelOnly="1" fieldPosition="0">
        <references count="1">
          <reference field="11" count="0"/>
        </references>
      </pivotArea>
    </format>
    <format dxfId="65">
      <pivotArea type="all" dataOnly="0" outline="0" fieldPosition="0"/>
    </format>
    <format dxfId="64">
      <pivotArea outline="0" collapsedLevelsAreSubtotals="1" fieldPosition="0"/>
    </format>
    <format dxfId="63">
      <pivotArea type="origin" dataOnly="0" labelOnly="1" outline="0" fieldPosition="0"/>
    </format>
    <format dxfId="62">
      <pivotArea field="13" type="button" dataOnly="0" labelOnly="1" outline="0" axis="axisCol" fieldPosition="0"/>
    </format>
    <format dxfId="61">
      <pivotArea type="topRight" dataOnly="0" labelOnly="1" outline="0" fieldPosition="0"/>
    </format>
    <format dxfId="60">
      <pivotArea field="11" type="button" dataOnly="0" labelOnly="1" outline="0" axis="axisRow" fieldPosition="0"/>
    </format>
    <format dxfId="59">
      <pivotArea dataOnly="0" labelOnly="1" fieldPosition="0">
        <references count="1">
          <reference field="11" count="0"/>
        </references>
      </pivotArea>
    </format>
    <format dxfId="58">
      <pivotArea dataOnly="0" labelOnly="1" grandRow="1" outline="0" fieldPosition="0"/>
    </format>
    <format dxfId="57">
      <pivotArea dataOnly="0" labelOnly="1" fieldPosition="0">
        <references count="1">
          <reference field="13" count="0"/>
        </references>
      </pivotArea>
    </format>
    <format dxfId="56">
      <pivotArea dataOnly="0" labelOnly="1" grandCol="1" outline="0" fieldPosition="0"/>
    </format>
  </formats>
  <chartFormats count="9">
    <chartFormat chart="0" format="4" series="1">
      <pivotArea type="data" outline="0" fieldPosition="0">
        <references count="1">
          <reference field="4294967294" count="1" selected="0">
            <x v="0"/>
          </reference>
        </references>
      </pivotArea>
    </chartFormat>
    <chartFormat chart="0" format="20" series="1">
      <pivotArea type="data" outline="0" fieldPosition="0">
        <references count="2">
          <reference field="4294967294" count="1" selected="0">
            <x v="0"/>
          </reference>
          <reference field="13" count="1" selected="0">
            <x v="0"/>
          </reference>
        </references>
      </pivotArea>
    </chartFormat>
    <chartFormat chart="0" format="24" series="1">
      <pivotArea type="data" outline="0" fieldPosition="0">
        <references count="3">
          <reference field="4294967294" count="1" selected="0">
            <x v="0"/>
          </reference>
          <reference field="3" count="1" selected="0">
            <x v="3"/>
          </reference>
          <reference field="13" count="1" selected="0">
            <x v="0"/>
          </reference>
        </references>
      </pivotArea>
    </chartFormat>
    <chartFormat chart="0" format="25" series="1">
      <pivotArea type="data" outline="0" fieldPosition="0">
        <references count="3">
          <reference field="4294967294" count="1" selected="0">
            <x v="0"/>
          </reference>
          <reference field="3" count="1" selected="0">
            <x v="4"/>
          </reference>
          <reference field="13" count="1" selected="0">
            <x v="0"/>
          </reference>
        </references>
      </pivotArea>
    </chartFormat>
    <chartFormat chart="2" format="35" series="1">
      <pivotArea type="data" outline="0" fieldPosition="0">
        <references count="2">
          <reference field="4294967294" count="1" selected="0">
            <x v="0"/>
          </reference>
          <reference field="13" count="1" selected="0">
            <x v="1"/>
          </reference>
        </references>
      </pivotArea>
    </chartFormat>
    <chartFormat chart="2" format="36" series="1">
      <pivotArea type="data" outline="0" fieldPosition="0">
        <references count="2">
          <reference field="4294967294" count="1" selected="0">
            <x v="0"/>
          </reference>
          <reference field="13" count="1" selected="0">
            <x v="2"/>
          </reference>
        </references>
      </pivotArea>
    </chartFormat>
    <chartFormat chart="2" format="37" series="1">
      <pivotArea type="data" outline="0" fieldPosition="0">
        <references count="2">
          <reference field="4294967294" count="1" selected="0">
            <x v="0"/>
          </reference>
          <reference field="13" count="1" selected="0">
            <x v="0"/>
          </reference>
        </references>
      </pivotArea>
    </chartFormat>
    <chartFormat chart="0" format="32" series="1">
      <pivotArea type="data" outline="0" fieldPosition="0">
        <references count="2">
          <reference field="4294967294" count="1" selected="0">
            <x v="0"/>
          </reference>
          <reference field="13" count="1" selected="0">
            <x v="1"/>
          </reference>
        </references>
      </pivotArea>
    </chartFormat>
    <chartFormat chart="0" format="33" series="1">
      <pivotArea type="data" outline="0" fieldPosition="0">
        <references count="2">
          <reference field="4294967294" count="1" selected="0">
            <x v="0"/>
          </reference>
          <reference field="1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C69D082-7112-774E-A386-77B9CA36698D}" name="PivotTable10" cacheId="2"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1" rowHeaderCaption="">
  <location ref="I112:M129" firstHeaderRow="1" firstDataRow="2" firstDataCol="1" rowPageCount="3" colPageCount="1"/>
  <pivotFields count="55">
    <pivotField showAll="0"/>
    <pivotField showAll="0"/>
    <pivotField showAll="0"/>
    <pivotField axis="axisPage" showAll="0">
      <items count="6">
        <item x="3"/>
        <item x="4"/>
        <item x="2"/>
        <item x="0"/>
        <item x="1"/>
        <item t="default"/>
      </items>
    </pivotField>
    <pivotField showAll="0"/>
    <pivotField showAll="0"/>
    <pivotField showAll="0"/>
    <pivotField showAll="0"/>
    <pivotField showAll="0"/>
    <pivotField showAll="0"/>
    <pivotField showAll="0"/>
    <pivotField axis="axisCol" showAll="0">
      <items count="5">
        <item m="1" x="3"/>
        <item x="2"/>
        <item x="0"/>
        <item x="1"/>
        <item t="default"/>
      </items>
    </pivotField>
    <pivotField showAll="0"/>
    <pivotField axis="axisPage" showAll="0">
      <items count="4">
        <item x="2"/>
        <item x="1"/>
        <item x="0"/>
        <item t="default"/>
      </items>
    </pivotField>
    <pivotField axis="axisRow" showAll="0">
      <items count="8">
        <item x="3"/>
        <item x="6"/>
        <item x="0"/>
        <item x="2"/>
        <item x="5"/>
        <item x="1"/>
        <item x="4"/>
        <item t="default"/>
      </items>
    </pivotField>
    <pivotField axis="axisRow" showAll="0">
      <items count="9">
        <item x="3"/>
        <item x="7"/>
        <item x="5"/>
        <item x="6"/>
        <item x="0"/>
        <item x="2"/>
        <item x="1"/>
        <item x="4"/>
        <item t="default"/>
      </items>
    </pivotField>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7">
        <item x="4"/>
        <item x="3"/>
        <item x="0"/>
        <item x="1"/>
        <item x="5"/>
        <item x="2"/>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4" showAll="0"/>
    <pivotField numFmtId="164" showAll="0"/>
    <pivotField numFmtId="164" showAll="0"/>
    <pivotField numFmtId="164" showAll="0"/>
    <pivotField dataField="1" numFmtId="164" showAll="0"/>
    <pivotField numFmtId="164" showAll="0"/>
    <pivotField numFmtId="164" showAll="0"/>
    <pivotField numFmtId="164" showAll="0"/>
  </pivotFields>
  <rowFields count="2">
    <field x="14"/>
    <field x="15"/>
  </rowFields>
  <rowItems count="16">
    <i>
      <x/>
    </i>
    <i r="1">
      <x/>
    </i>
    <i>
      <x v="1"/>
    </i>
    <i r="1">
      <x v="1"/>
    </i>
    <i>
      <x v="2"/>
    </i>
    <i r="1">
      <x v="3"/>
    </i>
    <i r="1">
      <x v="4"/>
    </i>
    <i>
      <x v="3"/>
    </i>
    <i r="1">
      <x v="5"/>
    </i>
    <i>
      <x v="4"/>
    </i>
    <i r="1">
      <x v="2"/>
    </i>
    <i>
      <x v="5"/>
    </i>
    <i r="1">
      <x v="6"/>
    </i>
    <i>
      <x v="6"/>
    </i>
    <i r="1">
      <x v="7"/>
    </i>
    <i t="grand">
      <x/>
    </i>
  </rowItems>
  <colFields count="1">
    <field x="11"/>
  </colFields>
  <colItems count="4">
    <i>
      <x v="1"/>
    </i>
    <i>
      <x v="2"/>
    </i>
    <i>
      <x v="3"/>
    </i>
    <i t="grand">
      <x/>
    </i>
  </colItems>
  <pageFields count="3">
    <pageField fld="3" hier="-1"/>
    <pageField fld="13" hier="-1"/>
    <pageField fld="35" hier="-1"/>
  </pageFields>
  <dataFields count="1">
    <dataField name="Summe von Weighted total climate finance received (USD)" fld="51" baseField="0" baseItem="0"/>
  </dataFields>
  <formats count="28">
    <format dxfId="117">
      <pivotArea outline="0" collapsedLevelsAreSubtotals="1" fieldPosition="0"/>
    </format>
    <format dxfId="116">
      <pivotArea type="all" dataOnly="0" outline="0" fieldPosition="0"/>
    </format>
    <format dxfId="115">
      <pivotArea outline="0" collapsedLevelsAreSubtotals="1" fieldPosition="0"/>
    </format>
    <format dxfId="114">
      <pivotArea dataOnly="0" labelOnly="1" fieldPosition="0">
        <references count="1">
          <reference field="11" count="0"/>
        </references>
      </pivotArea>
    </format>
    <format dxfId="113">
      <pivotArea dataOnly="0" labelOnly="1" grandCol="1" outline="0" fieldPosition="0"/>
    </format>
    <format dxfId="112">
      <pivotArea outline="0" collapsedLevelsAreSubtotals="1" fieldPosition="0"/>
    </format>
    <format dxfId="111">
      <pivotArea dataOnly="0" labelOnly="1" fieldPosition="0">
        <references count="1">
          <reference field="11" count="0"/>
        </references>
      </pivotArea>
    </format>
    <format dxfId="110">
      <pivotArea dataOnly="0" labelOnly="1" grandCol="1" outline="0" fieldPosition="0"/>
    </format>
    <format dxfId="109">
      <pivotArea dataOnly="0" labelOnly="1" fieldPosition="0">
        <references count="1">
          <reference field="11" count="0"/>
        </references>
      </pivotArea>
    </format>
    <format dxfId="108">
      <pivotArea dataOnly="0" labelOnly="1" grandCol="1" outline="0" fieldPosition="0"/>
    </format>
    <format dxfId="107">
      <pivotArea outline="0" collapsedLevelsAreSubtotals="1" fieldPosition="0"/>
    </format>
    <format dxfId="106">
      <pivotArea type="all" dataOnly="0" outline="0" fieldPosition="0"/>
    </format>
    <format dxfId="105">
      <pivotArea outline="0" collapsedLevelsAreSubtotals="1" fieldPosition="0"/>
    </format>
    <format dxfId="104">
      <pivotArea type="origin" dataOnly="0" labelOnly="1" outline="0" fieldPosition="0"/>
    </format>
    <format dxfId="103">
      <pivotArea field="11" type="button" dataOnly="0" labelOnly="1" outline="0" axis="axisCol" fieldPosition="0"/>
    </format>
    <format dxfId="102">
      <pivotArea type="topRight" dataOnly="0" labelOnly="1" outline="0" fieldPosition="0"/>
    </format>
    <format dxfId="101">
      <pivotArea field="14" type="button" dataOnly="0" labelOnly="1" outline="0" axis="axisRow" fieldPosition="0"/>
    </format>
    <format dxfId="100">
      <pivotArea dataOnly="0" labelOnly="1" fieldPosition="0">
        <references count="1">
          <reference field="14" count="0"/>
        </references>
      </pivotArea>
    </format>
    <format dxfId="99">
      <pivotArea dataOnly="0" labelOnly="1" grandRow="1" outline="0" fieldPosition="0"/>
    </format>
    <format dxfId="98">
      <pivotArea dataOnly="0" labelOnly="1" fieldPosition="0">
        <references count="2">
          <reference field="14" count="1" selected="0">
            <x v="0"/>
          </reference>
          <reference field="15" count="1">
            <x v="0"/>
          </reference>
        </references>
      </pivotArea>
    </format>
    <format dxfId="97">
      <pivotArea dataOnly="0" labelOnly="1" fieldPosition="0">
        <references count="2">
          <reference field="14" count="1" selected="0">
            <x v="1"/>
          </reference>
          <reference field="15" count="1">
            <x v="1"/>
          </reference>
        </references>
      </pivotArea>
    </format>
    <format dxfId="96">
      <pivotArea dataOnly="0" labelOnly="1" fieldPosition="0">
        <references count="2">
          <reference field="14" count="1" selected="0">
            <x v="2"/>
          </reference>
          <reference field="15" count="2">
            <x v="3"/>
            <x v="4"/>
          </reference>
        </references>
      </pivotArea>
    </format>
    <format dxfId="95">
      <pivotArea dataOnly="0" labelOnly="1" fieldPosition="0">
        <references count="2">
          <reference field="14" count="1" selected="0">
            <x v="3"/>
          </reference>
          <reference field="15" count="1">
            <x v="5"/>
          </reference>
        </references>
      </pivotArea>
    </format>
    <format dxfId="94">
      <pivotArea dataOnly="0" labelOnly="1" fieldPosition="0">
        <references count="2">
          <reference field="14" count="1" selected="0">
            <x v="4"/>
          </reference>
          <reference field="15" count="1">
            <x v="2"/>
          </reference>
        </references>
      </pivotArea>
    </format>
    <format dxfId="93">
      <pivotArea dataOnly="0" labelOnly="1" fieldPosition="0">
        <references count="2">
          <reference field="14" count="1" selected="0">
            <x v="5"/>
          </reference>
          <reference field="15" count="1">
            <x v="6"/>
          </reference>
        </references>
      </pivotArea>
    </format>
    <format dxfId="92">
      <pivotArea dataOnly="0" labelOnly="1" fieldPosition="0">
        <references count="2">
          <reference field="14" count="1" selected="0">
            <x v="6"/>
          </reference>
          <reference field="15" count="1">
            <x v="7"/>
          </reference>
        </references>
      </pivotArea>
    </format>
    <format dxfId="91">
      <pivotArea dataOnly="0" labelOnly="1" fieldPosition="0">
        <references count="1">
          <reference field="11" count="0"/>
        </references>
      </pivotArea>
    </format>
    <format dxfId="90">
      <pivotArea dataOnly="0" labelOnly="1" grandCol="1" outline="0" fieldPosition="0"/>
    </format>
  </formats>
  <chartFormats count="6">
    <chartFormat chart="0" format="17" series="1">
      <pivotArea type="data" outline="0" fieldPosition="0">
        <references count="1">
          <reference field="11" count="1" selected="0">
            <x v="1"/>
          </reference>
        </references>
      </pivotArea>
    </chartFormat>
    <chartFormat chart="0" format="18" series="1">
      <pivotArea type="data" outline="0" fieldPosition="0">
        <references count="1">
          <reference field="11" count="1" selected="0">
            <x v="2"/>
          </reference>
        </references>
      </pivotArea>
    </chartFormat>
    <chartFormat chart="0" format="19" series="1">
      <pivotArea type="data" outline="0" fieldPosition="0">
        <references count="1">
          <reference field="11" count="1" selected="0">
            <x v="3"/>
          </reference>
        </references>
      </pivotArea>
    </chartFormat>
    <chartFormat chart="0" format="20" series="1">
      <pivotArea type="data" outline="0" fieldPosition="0">
        <references count="2">
          <reference field="4294967294" count="1" selected="0">
            <x v="0"/>
          </reference>
          <reference field="11" count="1" selected="0">
            <x v="2"/>
          </reference>
        </references>
      </pivotArea>
    </chartFormat>
    <chartFormat chart="0" format="21" series="1">
      <pivotArea type="data" outline="0" fieldPosition="0">
        <references count="2">
          <reference field="4294967294" count="1" selected="0">
            <x v="0"/>
          </reference>
          <reference field="11" count="1" selected="0">
            <x v="3"/>
          </reference>
        </references>
      </pivotArea>
    </chartFormat>
    <chartFormat chart="0" format="22" series="1">
      <pivotArea type="data" outline="0" fieldPosition="0">
        <references count="2">
          <reference field="4294967294" count="1" selected="0">
            <x v="0"/>
          </reference>
          <reference field="1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A6F9658-0E65-BB4C-909E-B92A713BB275}" name="PivotTable9" cacheId="2" dataOnRows="1"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1" rowHeaderCaption="">
  <location ref="C112:G129" firstHeaderRow="1" firstDataRow="2" firstDataCol="1" rowPageCount="3" colPageCount="1"/>
  <pivotFields count="55">
    <pivotField showAll="0"/>
    <pivotField showAll="0"/>
    <pivotField showAll="0"/>
    <pivotField axis="axisPage" showAll="0">
      <items count="6">
        <item x="3"/>
        <item x="4"/>
        <item x="2"/>
        <item x="0"/>
        <item x="1"/>
        <item t="default"/>
      </items>
    </pivotField>
    <pivotField showAll="0"/>
    <pivotField showAll="0"/>
    <pivotField showAll="0"/>
    <pivotField showAll="0"/>
    <pivotField showAll="0"/>
    <pivotField showAll="0"/>
    <pivotField showAll="0"/>
    <pivotField axis="axisCol" showAll="0">
      <items count="5">
        <item m="1" x="3"/>
        <item x="2"/>
        <item x="0"/>
        <item x="1"/>
        <item t="default"/>
      </items>
    </pivotField>
    <pivotField showAll="0"/>
    <pivotField axis="axisPage" showAll="0">
      <items count="4">
        <item x="2"/>
        <item x="1"/>
        <item x="0"/>
        <item t="default"/>
      </items>
    </pivotField>
    <pivotField axis="axisRow" showAll="0">
      <items count="8">
        <item x="3"/>
        <item x="6"/>
        <item x="0"/>
        <item x="2"/>
        <item x="5"/>
        <item x="1"/>
        <item x="4"/>
        <item t="default"/>
      </items>
    </pivotField>
    <pivotField axis="axisRow" showAll="0">
      <items count="9">
        <item x="3"/>
        <item x="7"/>
        <item x="5"/>
        <item x="6"/>
        <item x="0"/>
        <item x="2"/>
        <item x="1"/>
        <item x="4"/>
        <item t="default"/>
      </items>
    </pivotField>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7">
        <item x="4"/>
        <item x="3"/>
        <item x="0"/>
        <item x="1"/>
        <item x="5"/>
        <item x="2"/>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dataField="1" numFmtId="164" showAll="0"/>
    <pivotField numFmtId="164" showAll="0"/>
    <pivotField numFmtId="164" showAll="0"/>
    <pivotField numFmtId="164" showAll="0"/>
    <pivotField numFmtId="164" showAll="0"/>
    <pivotField numFmtId="164" showAll="0"/>
    <pivotField numFmtId="164" showAll="0"/>
    <pivotField numFmtId="164" showAll="0"/>
  </pivotFields>
  <rowFields count="2">
    <field x="14"/>
    <field x="15"/>
  </rowFields>
  <rowItems count="16">
    <i>
      <x/>
    </i>
    <i r="1">
      <x/>
    </i>
    <i>
      <x v="1"/>
    </i>
    <i r="1">
      <x v="1"/>
    </i>
    <i>
      <x v="2"/>
    </i>
    <i r="1">
      <x v="3"/>
    </i>
    <i r="1">
      <x v="4"/>
    </i>
    <i>
      <x v="3"/>
    </i>
    <i r="1">
      <x v="5"/>
    </i>
    <i>
      <x v="4"/>
    </i>
    <i r="1">
      <x v="2"/>
    </i>
    <i>
      <x v="5"/>
    </i>
    <i r="1">
      <x v="6"/>
    </i>
    <i>
      <x v="6"/>
    </i>
    <i r="1">
      <x v="7"/>
    </i>
    <i t="grand">
      <x/>
    </i>
  </rowItems>
  <colFields count="1">
    <field x="11"/>
  </colFields>
  <colItems count="4">
    <i>
      <x v="1"/>
    </i>
    <i>
      <x v="2"/>
    </i>
    <i>
      <x v="3"/>
    </i>
    <i t="grand">
      <x/>
    </i>
  </colItems>
  <pageFields count="3">
    <pageField fld="3" hier="-1"/>
    <pageField fld="13" hier="-1"/>
    <pageField fld="35" hier="-1"/>
  </pageFields>
  <dataFields count="1">
    <dataField name="Summe von Weighted total climate finance committed (USD)" fld="47" baseField="0" baseItem="0" numFmtId="165"/>
  </dataFields>
  <formats count="28">
    <format dxfId="145">
      <pivotArea outline="0" collapsedLevelsAreSubtotals="1" fieldPosition="0"/>
    </format>
    <format dxfId="144">
      <pivotArea type="all" dataOnly="0" outline="0" fieldPosition="0"/>
    </format>
    <format dxfId="143">
      <pivotArea outline="0" collapsedLevelsAreSubtotals="1" fieldPosition="0"/>
    </format>
    <format dxfId="142">
      <pivotArea dataOnly="0" labelOnly="1" fieldPosition="0">
        <references count="1">
          <reference field="11" count="0"/>
        </references>
      </pivotArea>
    </format>
    <format dxfId="141">
      <pivotArea dataOnly="0" labelOnly="1" grandCol="1" outline="0" fieldPosition="0"/>
    </format>
    <format dxfId="140">
      <pivotArea outline="0" collapsedLevelsAreSubtotals="1" fieldPosition="0"/>
    </format>
    <format dxfId="139">
      <pivotArea dataOnly="0" labelOnly="1" fieldPosition="0">
        <references count="1">
          <reference field="11" count="0"/>
        </references>
      </pivotArea>
    </format>
    <format dxfId="138">
      <pivotArea dataOnly="0" labelOnly="1" grandCol="1" outline="0" fieldPosition="0"/>
    </format>
    <format dxfId="137">
      <pivotArea dataOnly="0" labelOnly="1" fieldPosition="0">
        <references count="1">
          <reference field="11" count="0"/>
        </references>
      </pivotArea>
    </format>
    <format dxfId="136">
      <pivotArea dataOnly="0" labelOnly="1" grandCol="1" outline="0" fieldPosition="0"/>
    </format>
    <format dxfId="135">
      <pivotArea outline="0" collapsedLevelsAreSubtotals="1" fieldPosition="0"/>
    </format>
    <format dxfId="134">
      <pivotArea type="all" dataOnly="0" outline="0" fieldPosition="0"/>
    </format>
    <format dxfId="133">
      <pivotArea outline="0" collapsedLevelsAreSubtotals="1" fieldPosition="0"/>
    </format>
    <format dxfId="132">
      <pivotArea type="origin" dataOnly="0" labelOnly="1" outline="0" fieldPosition="0"/>
    </format>
    <format dxfId="131">
      <pivotArea field="11" type="button" dataOnly="0" labelOnly="1" outline="0" axis="axisCol" fieldPosition="0"/>
    </format>
    <format dxfId="130">
      <pivotArea type="topRight" dataOnly="0" labelOnly="1" outline="0" fieldPosition="0"/>
    </format>
    <format dxfId="129">
      <pivotArea field="14" type="button" dataOnly="0" labelOnly="1" outline="0" axis="axisRow" fieldPosition="0"/>
    </format>
    <format dxfId="128">
      <pivotArea dataOnly="0" labelOnly="1" fieldPosition="0">
        <references count="1">
          <reference field="14" count="0"/>
        </references>
      </pivotArea>
    </format>
    <format dxfId="127">
      <pivotArea dataOnly="0" labelOnly="1" grandRow="1" outline="0" fieldPosition="0"/>
    </format>
    <format dxfId="126">
      <pivotArea dataOnly="0" labelOnly="1" fieldPosition="0">
        <references count="2">
          <reference field="14" count="1" selected="0">
            <x v="0"/>
          </reference>
          <reference field="15" count="1">
            <x v="0"/>
          </reference>
        </references>
      </pivotArea>
    </format>
    <format dxfId="125">
      <pivotArea dataOnly="0" labelOnly="1" fieldPosition="0">
        <references count="2">
          <reference field="14" count="1" selected="0">
            <x v="1"/>
          </reference>
          <reference field="15" count="1">
            <x v="1"/>
          </reference>
        </references>
      </pivotArea>
    </format>
    <format dxfId="124">
      <pivotArea dataOnly="0" labelOnly="1" fieldPosition="0">
        <references count="2">
          <reference field="14" count="1" selected="0">
            <x v="2"/>
          </reference>
          <reference field="15" count="2">
            <x v="3"/>
            <x v="4"/>
          </reference>
        </references>
      </pivotArea>
    </format>
    <format dxfId="123">
      <pivotArea dataOnly="0" labelOnly="1" fieldPosition="0">
        <references count="2">
          <reference field="14" count="1" selected="0">
            <x v="3"/>
          </reference>
          <reference field="15" count="1">
            <x v="5"/>
          </reference>
        </references>
      </pivotArea>
    </format>
    <format dxfId="122">
      <pivotArea dataOnly="0" labelOnly="1" fieldPosition="0">
        <references count="2">
          <reference field="14" count="1" selected="0">
            <x v="4"/>
          </reference>
          <reference field="15" count="1">
            <x v="2"/>
          </reference>
        </references>
      </pivotArea>
    </format>
    <format dxfId="121">
      <pivotArea dataOnly="0" labelOnly="1" fieldPosition="0">
        <references count="2">
          <reference field="14" count="1" selected="0">
            <x v="5"/>
          </reference>
          <reference field="15" count="1">
            <x v="6"/>
          </reference>
        </references>
      </pivotArea>
    </format>
    <format dxfId="120">
      <pivotArea dataOnly="0" labelOnly="1" fieldPosition="0">
        <references count="2">
          <reference field="14" count="1" selected="0">
            <x v="6"/>
          </reference>
          <reference field="15" count="1">
            <x v="7"/>
          </reference>
        </references>
      </pivotArea>
    </format>
    <format dxfId="119">
      <pivotArea dataOnly="0" labelOnly="1" fieldPosition="0">
        <references count="1">
          <reference field="11" count="0"/>
        </references>
      </pivotArea>
    </format>
    <format dxfId="118">
      <pivotArea dataOnly="0" labelOnly="1" grandCol="1" outline="0" fieldPosition="0"/>
    </format>
  </formats>
  <chartFormats count="11">
    <chartFormat chart="0" format="18" series="1">
      <pivotArea type="data" outline="0" fieldPosition="0">
        <references count="1">
          <reference field="4294967294" count="1" selected="0">
            <x v="0"/>
          </reference>
        </references>
      </pivotArea>
    </chartFormat>
    <chartFormat chart="0" format="19" series="1">
      <pivotArea type="data" outline="0" fieldPosition="0">
        <references count="2">
          <reference field="4294967294" count="1" selected="0">
            <x v="0"/>
          </reference>
          <reference field="14" count="1" selected="0">
            <x v="1"/>
          </reference>
        </references>
      </pivotArea>
    </chartFormat>
    <chartFormat chart="0" format="20" series="1">
      <pivotArea type="data" outline="0" fieldPosition="0">
        <references count="2">
          <reference field="4294967294" count="1" selected="0">
            <x v="0"/>
          </reference>
          <reference field="14" count="1" selected="0">
            <x v="2"/>
          </reference>
        </references>
      </pivotArea>
    </chartFormat>
    <chartFormat chart="0" format="21" series="1">
      <pivotArea type="data" outline="0" fieldPosition="0">
        <references count="2">
          <reference field="4294967294" count="1" selected="0">
            <x v="0"/>
          </reference>
          <reference field="14" count="1" selected="0">
            <x v="3"/>
          </reference>
        </references>
      </pivotArea>
    </chartFormat>
    <chartFormat chart="0" format="22" series="1">
      <pivotArea type="data" outline="0" fieldPosition="0">
        <references count="2">
          <reference field="4294967294" count="1" selected="0">
            <x v="0"/>
          </reference>
          <reference field="14" count="1" selected="0">
            <x v="4"/>
          </reference>
        </references>
      </pivotArea>
    </chartFormat>
    <chartFormat chart="0" format="23" series="1">
      <pivotArea type="data" outline="0" fieldPosition="0">
        <references count="2">
          <reference field="4294967294" count="1" selected="0">
            <x v="0"/>
          </reference>
          <reference field="14" count="1" selected="0">
            <x v="5"/>
          </reference>
        </references>
      </pivotArea>
    </chartFormat>
    <chartFormat chart="0" format="24" series="1">
      <pivotArea type="data" outline="0" fieldPosition="0">
        <references count="2">
          <reference field="4294967294" count="1" selected="0">
            <x v="0"/>
          </reference>
          <reference field="14" count="1" selected="0">
            <x v="6"/>
          </reference>
        </references>
      </pivotArea>
    </chartFormat>
    <chartFormat chart="0" format="25" series="1">
      <pivotArea type="data" outline="0" fieldPosition="0">
        <references count="3">
          <reference field="4294967294" count="1" selected="0">
            <x v="0"/>
          </reference>
          <reference field="14" count="1" selected="0">
            <x v="6"/>
          </reference>
          <reference field="15" count="1" selected="0">
            <x v="7"/>
          </reference>
        </references>
      </pivotArea>
    </chartFormat>
    <chartFormat chart="0" format="26" series="1">
      <pivotArea type="data" outline="0" fieldPosition="0">
        <references count="2">
          <reference field="4294967294" count="1" selected="0">
            <x v="0"/>
          </reference>
          <reference field="11" count="1" selected="0">
            <x v="2"/>
          </reference>
        </references>
      </pivotArea>
    </chartFormat>
    <chartFormat chart="0" format="27" series="1">
      <pivotArea type="data" outline="0" fieldPosition="0">
        <references count="2">
          <reference field="4294967294" count="1" selected="0">
            <x v="0"/>
          </reference>
          <reference field="11" count="1" selected="0">
            <x v="3"/>
          </reference>
        </references>
      </pivotArea>
    </chartFormat>
    <chartFormat chart="0" format="28" series="1">
      <pivotArea type="data" outline="0" fieldPosition="0">
        <references count="2">
          <reference field="4294967294" count="1" selected="0">
            <x v="0"/>
          </reference>
          <reference field="1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D78F15E-4012-C248-A118-C4813423FA06}" name="PivotTable8" cacheId="2"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1" rowHeaderCaption="">
  <location ref="I59:J65" firstHeaderRow="1" firstDataRow="1" firstDataCol="1" rowPageCount="4" colPageCount="1"/>
  <pivotFields count="55">
    <pivotField showAll="0"/>
    <pivotField showAll="0"/>
    <pivotField showAll="0"/>
    <pivotField axis="axisRow" showAll="0">
      <items count="6">
        <item x="3"/>
        <item x="4"/>
        <item x="2"/>
        <item x="0"/>
        <item x="1"/>
        <item t="default"/>
      </items>
    </pivotField>
    <pivotField showAll="0"/>
    <pivotField showAll="0"/>
    <pivotField showAll="0"/>
    <pivotField showAll="0"/>
    <pivotField showAll="0"/>
    <pivotField showAll="0"/>
    <pivotField showAll="0"/>
    <pivotField axis="axisPage" showAll="0">
      <items count="5">
        <item m="1" x="3"/>
        <item x="2"/>
        <item x="0"/>
        <item x="1"/>
        <item t="default"/>
      </items>
    </pivotField>
    <pivotField showAll="0"/>
    <pivotField axis="axisPage" showAll="0">
      <items count="4">
        <item x="2"/>
        <item x="1"/>
        <item x="0"/>
        <item t="default"/>
      </items>
    </pivotField>
    <pivotField axis="axisPage" showAll="0">
      <items count="8">
        <item x="3"/>
        <item x="6"/>
        <item x="0"/>
        <item x="2"/>
        <item x="5"/>
        <item x="1"/>
        <item x="4"/>
        <item t="default"/>
      </items>
    </pivotField>
    <pivotField showAll="0"/>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7">
        <item x="4"/>
        <item x="3"/>
        <item x="0"/>
        <item x="1"/>
        <item x="5"/>
        <item x="2"/>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4" showAll="0"/>
    <pivotField numFmtId="164" showAll="0"/>
    <pivotField numFmtId="164" showAll="0"/>
    <pivotField numFmtId="164" showAll="0"/>
    <pivotField dataField="1" numFmtId="164" showAll="0"/>
    <pivotField numFmtId="164" showAll="0"/>
    <pivotField numFmtId="164" showAll="0"/>
    <pivotField numFmtId="164" showAll="0"/>
  </pivotFields>
  <rowFields count="1">
    <field x="3"/>
  </rowFields>
  <rowItems count="6">
    <i>
      <x/>
    </i>
    <i>
      <x v="1"/>
    </i>
    <i>
      <x v="2"/>
    </i>
    <i>
      <x v="3"/>
    </i>
    <i>
      <x v="4"/>
    </i>
    <i t="grand">
      <x/>
    </i>
  </rowItems>
  <colItems count="1">
    <i/>
  </colItems>
  <pageFields count="4">
    <pageField fld="11" hier="-1"/>
    <pageField fld="13" hier="-1"/>
    <pageField fld="14" hier="-1"/>
    <pageField fld="35" hier="-1"/>
  </pageFields>
  <dataFields count="1">
    <dataField name="Summe von Weighted total climate finance received (USD)" fld="51" baseField="0" baseItem="0"/>
  </dataFields>
  <formats count="18">
    <format dxfId="163">
      <pivotArea type="all" dataOnly="0" outline="0" fieldPosition="0"/>
    </format>
    <format dxfId="162">
      <pivotArea outline="0" collapsedLevelsAreSubtotals="1" fieldPosition="0"/>
    </format>
    <format dxfId="161">
      <pivotArea field="3" type="button" dataOnly="0" labelOnly="1" outline="0" axis="axisRow" fieldPosition="0"/>
    </format>
    <format dxfId="160">
      <pivotArea dataOnly="0" labelOnly="1" fieldPosition="0">
        <references count="1">
          <reference field="3" count="0"/>
        </references>
      </pivotArea>
    </format>
    <format dxfId="159">
      <pivotArea dataOnly="0" labelOnly="1" grandRow="1" outline="0" fieldPosition="0"/>
    </format>
    <format dxfId="158">
      <pivotArea dataOnly="0" labelOnly="1" outline="0" axis="axisValues" fieldPosition="0"/>
    </format>
    <format dxfId="157">
      <pivotArea type="all" dataOnly="0" outline="0" fieldPosition="0"/>
    </format>
    <format dxfId="156">
      <pivotArea field="3" type="button" dataOnly="0" labelOnly="1" outline="0" axis="axisRow" fieldPosition="0"/>
    </format>
    <format dxfId="155">
      <pivotArea dataOnly="0" labelOnly="1" fieldPosition="0">
        <references count="1">
          <reference field="3" count="0"/>
        </references>
      </pivotArea>
    </format>
    <format dxfId="154">
      <pivotArea dataOnly="0" labelOnly="1" grandRow="1" outline="0" fieldPosition="0"/>
    </format>
    <format dxfId="153">
      <pivotArea dataOnly="0" labelOnly="1" outline="0" axis="axisValues" fieldPosition="0"/>
    </format>
    <format dxfId="152">
      <pivotArea outline="0" collapsedLevelsAreSubtotals="1" fieldPosition="0"/>
    </format>
    <format dxfId="151">
      <pivotArea type="all" dataOnly="0" outline="0" fieldPosition="0"/>
    </format>
    <format dxfId="150">
      <pivotArea outline="0" collapsedLevelsAreSubtotals="1" fieldPosition="0"/>
    </format>
    <format dxfId="149">
      <pivotArea field="3" type="button" dataOnly="0" labelOnly="1" outline="0" axis="axisRow" fieldPosition="0"/>
    </format>
    <format dxfId="148">
      <pivotArea dataOnly="0" labelOnly="1" fieldPosition="0">
        <references count="1">
          <reference field="3" count="0"/>
        </references>
      </pivotArea>
    </format>
    <format dxfId="147">
      <pivotArea dataOnly="0" labelOnly="1" grandRow="1" outline="0" fieldPosition="0"/>
    </format>
    <format dxfId="146">
      <pivotArea dataOnly="0" labelOnly="1" outline="0" axis="axisValues" fieldPosition="0"/>
    </format>
  </formats>
  <chartFormats count="1">
    <chartFormat chart="0"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4DC057D-2C92-6647-83E9-718CF81E19CB}" name="PivotTable7" cacheId="2"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1" rowHeaderCaption="">
  <location ref="C59:D65" firstHeaderRow="1" firstDataRow="1" firstDataCol="1" rowPageCount="4" colPageCount="1"/>
  <pivotFields count="55">
    <pivotField showAll="0"/>
    <pivotField showAll="0"/>
    <pivotField showAll="0"/>
    <pivotField axis="axisRow" showAll="0">
      <items count="6">
        <item x="3"/>
        <item x="4"/>
        <item x="2"/>
        <item x="0"/>
        <item x="1"/>
        <item t="default"/>
      </items>
    </pivotField>
    <pivotField showAll="0"/>
    <pivotField showAll="0"/>
    <pivotField showAll="0"/>
    <pivotField showAll="0"/>
    <pivotField showAll="0"/>
    <pivotField showAll="0"/>
    <pivotField showAll="0"/>
    <pivotField axis="axisPage" showAll="0">
      <items count="5">
        <item m="1" x="3"/>
        <item x="2"/>
        <item x="0"/>
        <item x="1"/>
        <item t="default"/>
      </items>
    </pivotField>
    <pivotField showAll="0"/>
    <pivotField axis="axisPage" showAll="0">
      <items count="4">
        <item x="2"/>
        <item x="1"/>
        <item x="0"/>
        <item t="default"/>
      </items>
    </pivotField>
    <pivotField axis="axisPage" showAll="0">
      <items count="8">
        <item x="3"/>
        <item x="6"/>
        <item x="0"/>
        <item x="2"/>
        <item x="5"/>
        <item x="1"/>
        <item x="4"/>
        <item t="default"/>
      </items>
    </pivotField>
    <pivotField showAll="0"/>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7">
        <item x="4"/>
        <item x="3"/>
        <item x="0"/>
        <item x="1"/>
        <item x="5"/>
        <item x="2"/>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dataField="1" numFmtId="164" showAll="0"/>
    <pivotField numFmtId="164" showAll="0"/>
    <pivotField numFmtId="164" showAll="0"/>
    <pivotField numFmtId="164" showAll="0"/>
    <pivotField numFmtId="164" showAll="0"/>
    <pivotField numFmtId="164" showAll="0"/>
    <pivotField numFmtId="164" showAll="0"/>
    <pivotField numFmtId="164" showAll="0"/>
  </pivotFields>
  <rowFields count="1">
    <field x="3"/>
  </rowFields>
  <rowItems count="6">
    <i>
      <x/>
    </i>
    <i>
      <x v="1"/>
    </i>
    <i>
      <x v="2"/>
    </i>
    <i>
      <x v="3"/>
    </i>
    <i>
      <x v="4"/>
    </i>
    <i t="grand">
      <x/>
    </i>
  </rowItems>
  <colItems count="1">
    <i/>
  </colItems>
  <pageFields count="4">
    <pageField fld="11" hier="-1"/>
    <pageField fld="13" hier="-1"/>
    <pageField fld="14" hier="-1"/>
    <pageField fld="35" hier="-1"/>
  </pageFields>
  <dataFields count="1">
    <dataField name="Weighted total climate finance committed (USD) " fld="47" baseField="0" baseItem="0" numFmtId="165"/>
  </dataFields>
  <formats count="18">
    <format dxfId="181">
      <pivotArea type="all" dataOnly="0" outline="0" fieldPosition="0"/>
    </format>
    <format dxfId="180">
      <pivotArea outline="0" collapsedLevelsAreSubtotals="1" fieldPosition="0"/>
    </format>
    <format dxfId="179">
      <pivotArea field="3" type="button" dataOnly="0" labelOnly="1" outline="0" axis="axisRow" fieldPosition="0"/>
    </format>
    <format dxfId="178">
      <pivotArea dataOnly="0" labelOnly="1" fieldPosition="0">
        <references count="1">
          <reference field="3" count="0"/>
        </references>
      </pivotArea>
    </format>
    <format dxfId="177">
      <pivotArea dataOnly="0" labelOnly="1" grandRow="1" outline="0" fieldPosition="0"/>
    </format>
    <format dxfId="176">
      <pivotArea dataOnly="0" labelOnly="1" outline="0" axis="axisValues" fieldPosition="0"/>
    </format>
    <format dxfId="175">
      <pivotArea type="all" dataOnly="0" outline="0" fieldPosition="0"/>
    </format>
    <format dxfId="174">
      <pivotArea outline="0" collapsedLevelsAreSubtotals="1" fieldPosition="0"/>
    </format>
    <format dxfId="173">
      <pivotArea dataOnly="0" labelOnly="1" outline="0" axis="axisValues" fieldPosition="0"/>
    </format>
    <format dxfId="172">
      <pivotArea outline="0" collapsedLevelsAreSubtotals="1" fieldPosition="0"/>
    </format>
    <format dxfId="171">
      <pivotArea outline="0" collapsedLevelsAreSubtotals="1" fieldPosition="0"/>
    </format>
    <format dxfId="170">
      <pivotArea dataOnly="0" labelOnly="1" outline="0" axis="axisValues" fieldPosition="0"/>
    </format>
    <format dxfId="169">
      <pivotArea type="all" dataOnly="0" outline="0" fieldPosition="0"/>
    </format>
    <format dxfId="168">
      <pivotArea outline="0" collapsedLevelsAreSubtotals="1" fieldPosition="0"/>
    </format>
    <format dxfId="167">
      <pivotArea field="3" type="button" dataOnly="0" labelOnly="1" outline="0" axis="axisRow" fieldPosition="0"/>
    </format>
    <format dxfId="166">
      <pivotArea dataOnly="0" labelOnly="1" fieldPosition="0">
        <references count="1">
          <reference field="3" count="0"/>
        </references>
      </pivotArea>
    </format>
    <format dxfId="165">
      <pivotArea dataOnly="0" labelOnly="1" grandRow="1" outline="0" fieldPosition="0"/>
    </format>
    <format dxfId="164">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3123CA9-E8A9-7B4B-BCC3-AF934ED13826}" name="PivotTable11" cacheId="2"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1" rowHeaderCaption="">
  <location ref="B32:F49" firstHeaderRow="1" firstDataRow="2" firstDataCol="1"/>
  <pivotFields count="55">
    <pivotField showAll="0"/>
    <pivotField showAll="0"/>
    <pivotField showAll="0"/>
    <pivotField showAll="0"/>
    <pivotField showAll="0"/>
    <pivotField showAll="0"/>
    <pivotField showAll="0"/>
    <pivotField showAll="0"/>
    <pivotField showAll="0"/>
    <pivotField showAll="0"/>
    <pivotField showAll="0"/>
    <pivotField axis="axisCol" showAll="0">
      <items count="5">
        <item m="1" x="3"/>
        <item x="2"/>
        <item x="0"/>
        <item x="1"/>
        <item t="default"/>
      </items>
    </pivotField>
    <pivotField showAll="0"/>
    <pivotField showAll="0"/>
    <pivotField axis="axisRow" showAll="0">
      <items count="8">
        <item x="3"/>
        <item x="6"/>
        <item x="0"/>
        <item x="2"/>
        <item x="5"/>
        <item x="1"/>
        <item x="4"/>
        <item t="default"/>
      </items>
    </pivotField>
    <pivotField axis="axisRow" showAll="0">
      <items count="9">
        <item x="3"/>
        <item x="7"/>
        <item x="5"/>
        <item x="6"/>
        <item x="0"/>
        <item x="2"/>
        <item x="1"/>
        <item x="4"/>
        <item t="default"/>
      </items>
    </pivotField>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showAll="0"/>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dataField="1" numFmtId="164" showAll="0"/>
    <pivotField numFmtId="164" showAll="0"/>
    <pivotField numFmtId="164" showAll="0"/>
    <pivotField numFmtId="164" showAll="0"/>
    <pivotField numFmtId="164" showAll="0"/>
    <pivotField numFmtId="164" showAll="0"/>
    <pivotField numFmtId="164" showAll="0"/>
    <pivotField numFmtId="164" showAll="0"/>
  </pivotFields>
  <rowFields count="2">
    <field x="14"/>
    <field x="15"/>
  </rowFields>
  <rowItems count="16">
    <i>
      <x/>
    </i>
    <i r="1">
      <x/>
    </i>
    <i>
      <x v="1"/>
    </i>
    <i r="1">
      <x v="1"/>
    </i>
    <i>
      <x v="2"/>
    </i>
    <i r="1">
      <x v="3"/>
    </i>
    <i r="1">
      <x v="4"/>
    </i>
    <i>
      <x v="3"/>
    </i>
    <i r="1">
      <x v="5"/>
    </i>
    <i>
      <x v="4"/>
    </i>
    <i r="1">
      <x v="2"/>
    </i>
    <i>
      <x v="5"/>
    </i>
    <i r="1">
      <x v="6"/>
    </i>
    <i>
      <x v="6"/>
    </i>
    <i r="1">
      <x v="7"/>
    </i>
    <i t="grand">
      <x/>
    </i>
  </rowItems>
  <colFields count="1">
    <field x="11"/>
  </colFields>
  <colItems count="4">
    <i>
      <x v="1"/>
    </i>
    <i>
      <x v="2"/>
    </i>
    <i>
      <x v="3"/>
    </i>
    <i t="grand">
      <x/>
    </i>
  </colItems>
  <dataFields count="1">
    <dataField name="Summe von Weighted total climate finance committed (USD)" fld="47" baseField="0" baseItem="0" numFmtId="165"/>
  </dataFields>
  <formats count="21">
    <format dxfId="21">
      <pivotArea type="all" dataOnly="0" outline="0" fieldPosition="0"/>
    </format>
    <format dxfId="20">
      <pivotArea outline="0" collapsedLevelsAreSubtotals="1" fieldPosition="0"/>
    </format>
    <format dxfId="19">
      <pivotArea type="origin" dataOnly="0" labelOnly="1" outline="0" fieldPosition="0"/>
    </format>
    <format dxfId="18">
      <pivotArea field="11" type="button" dataOnly="0" labelOnly="1" outline="0" axis="axisCol" fieldPosition="0"/>
    </format>
    <format dxfId="17">
      <pivotArea type="topRight" dataOnly="0" labelOnly="1" outline="0" fieldPosition="0"/>
    </format>
    <format dxfId="16">
      <pivotArea field="14" type="button" dataOnly="0" labelOnly="1" outline="0" axis="axisRow" fieldPosition="0"/>
    </format>
    <format dxfId="15">
      <pivotArea dataOnly="0" labelOnly="1" fieldPosition="0">
        <references count="1">
          <reference field="14" count="0"/>
        </references>
      </pivotArea>
    </format>
    <format dxfId="14">
      <pivotArea dataOnly="0" labelOnly="1" grandRow="1" outline="0" fieldPosition="0"/>
    </format>
    <format dxfId="13">
      <pivotArea dataOnly="0" labelOnly="1" fieldPosition="0">
        <references count="2">
          <reference field="14" count="1" selected="0">
            <x v="0"/>
          </reference>
          <reference field="15" count="1">
            <x v="0"/>
          </reference>
        </references>
      </pivotArea>
    </format>
    <format dxfId="12">
      <pivotArea dataOnly="0" labelOnly="1" fieldPosition="0">
        <references count="2">
          <reference field="14" count="1" selected="0">
            <x v="1"/>
          </reference>
          <reference field="15" count="1">
            <x v="1"/>
          </reference>
        </references>
      </pivotArea>
    </format>
    <format dxfId="11">
      <pivotArea dataOnly="0" labelOnly="1" fieldPosition="0">
        <references count="2">
          <reference field="14" count="1" selected="0">
            <x v="2"/>
          </reference>
          <reference field="15" count="2">
            <x v="3"/>
            <x v="4"/>
          </reference>
        </references>
      </pivotArea>
    </format>
    <format dxfId="10">
      <pivotArea dataOnly="0" labelOnly="1" fieldPosition="0">
        <references count="2">
          <reference field="14" count="1" selected="0">
            <x v="3"/>
          </reference>
          <reference field="15" count="1">
            <x v="5"/>
          </reference>
        </references>
      </pivotArea>
    </format>
    <format dxfId="9">
      <pivotArea dataOnly="0" labelOnly="1" fieldPosition="0">
        <references count="2">
          <reference field="14" count="1" selected="0">
            <x v="4"/>
          </reference>
          <reference field="15" count="1">
            <x v="2"/>
          </reference>
        </references>
      </pivotArea>
    </format>
    <format dxfId="8">
      <pivotArea dataOnly="0" labelOnly="1" fieldPosition="0">
        <references count="2">
          <reference field="14" count="1" selected="0">
            <x v="5"/>
          </reference>
          <reference field="15" count="1">
            <x v="6"/>
          </reference>
        </references>
      </pivotArea>
    </format>
    <format dxfId="7">
      <pivotArea dataOnly="0" labelOnly="1" fieldPosition="0">
        <references count="2">
          <reference field="14" count="1" selected="0">
            <x v="6"/>
          </reference>
          <reference field="15" count="1">
            <x v="7"/>
          </reference>
        </references>
      </pivotArea>
    </format>
    <format dxfId="6">
      <pivotArea dataOnly="0" labelOnly="1" fieldPosition="0">
        <references count="1">
          <reference field="11" count="0"/>
        </references>
      </pivotArea>
    </format>
    <format dxfId="5">
      <pivotArea dataOnly="0" labelOnly="1" grandCol="1" outline="0" fieldPosition="0"/>
    </format>
    <format dxfId="4">
      <pivotArea outline="0" collapsedLevelsAreSubtotals="1" fieldPosition="0"/>
    </format>
    <format dxfId="3">
      <pivotArea outline="0" collapsedLevelsAreSubtotals="1" fieldPosition="0"/>
    </format>
    <format dxfId="2">
      <pivotArea dataOnly="0" labelOnly="1" fieldPosition="0">
        <references count="1">
          <reference field="11" count="0"/>
        </references>
      </pivotArea>
    </format>
    <format dxfId="1">
      <pivotArea dataOnly="0" labelOnly="1" grandCol="1" outline="0" fieldPosition="0"/>
    </format>
  </formats>
  <chartFormats count="6">
    <chartFormat chart="0" format="10" series="1">
      <pivotArea type="data" outline="0" fieldPosition="0">
        <references count="1">
          <reference field="11" count="1" selected="0">
            <x v="1"/>
          </reference>
        </references>
      </pivotArea>
    </chartFormat>
    <chartFormat chart="0" format="11" series="1">
      <pivotArea type="data" outline="0" fieldPosition="0">
        <references count="1">
          <reference field="11" count="1" selected="0">
            <x v="2"/>
          </reference>
        </references>
      </pivotArea>
    </chartFormat>
    <chartFormat chart="0" format="12" series="1">
      <pivotArea type="data" outline="0" fieldPosition="0">
        <references count="1">
          <reference field="11" count="1" selected="0">
            <x v="3"/>
          </reference>
        </references>
      </pivotArea>
    </chartFormat>
    <chartFormat chart="0" format="13" series="1">
      <pivotArea type="data" outline="0" fieldPosition="0">
        <references count="2">
          <reference field="4294967294" count="1" selected="0">
            <x v="0"/>
          </reference>
          <reference field="11" count="1" selected="0">
            <x v="3"/>
          </reference>
        </references>
      </pivotArea>
    </chartFormat>
    <chartFormat chart="0" format="14" series="1">
      <pivotArea type="data" outline="0" fieldPosition="0">
        <references count="2">
          <reference field="4294967294" count="1" selected="0">
            <x v="0"/>
          </reference>
          <reference field="11" count="1" selected="0">
            <x v="2"/>
          </reference>
        </references>
      </pivotArea>
    </chartFormat>
    <chartFormat chart="0" format="15" series="1">
      <pivotArea type="data" outline="0" fieldPosition="0">
        <references count="2">
          <reference field="4294967294" count="1" selected="0">
            <x v="0"/>
          </reference>
          <reference field="1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0"/>
  <sheetViews>
    <sheetView tabSelected="1" zoomScale="174" zoomScaleNormal="174" workbookViewId="0">
      <selection activeCell="D21" sqref="D21:P44"/>
    </sheetView>
  </sheetViews>
  <sheetFormatPr baseColWidth="10" defaultColWidth="12" defaultRowHeight="13"/>
  <cols>
    <col min="1" max="2" width="6.796875" customWidth="1"/>
    <col min="3" max="3" width="20.3984375" customWidth="1"/>
    <col min="4" max="4" width="10.19921875" customWidth="1"/>
  </cols>
  <sheetData>
    <row r="1" spans="1:29">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row>
    <row r="2" spans="1:29">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spans="1:29">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row>
    <row r="4" spans="1:29" ht="28" customHeight="1">
      <c r="A4" s="46"/>
      <c r="B4" s="49"/>
      <c r="C4" s="49"/>
      <c r="D4" s="49"/>
      <c r="E4" s="49"/>
      <c r="F4" s="49"/>
      <c r="G4" s="49"/>
      <c r="H4" s="49"/>
      <c r="I4" s="49"/>
      <c r="J4" s="49"/>
      <c r="K4" s="49"/>
      <c r="L4" s="49"/>
      <c r="M4" s="49"/>
      <c r="N4" s="49"/>
      <c r="O4" s="49"/>
      <c r="P4" s="49"/>
      <c r="Q4" s="49"/>
      <c r="R4" s="49"/>
      <c r="S4" s="46"/>
      <c r="T4" s="46"/>
      <c r="U4" s="46"/>
      <c r="V4" s="46"/>
      <c r="W4" s="46"/>
      <c r="X4" s="46"/>
      <c r="Y4" s="46"/>
      <c r="Z4" s="46"/>
      <c r="AA4" s="46"/>
      <c r="AB4" s="46"/>
      <c r="AC4" s="46"/>
    </row>
    <row r="5" spans="1:29">
      <c r="A5" s="46"/>
      <c r="B5" s="49"/>
      <c r="C5" s="47"/>
      <c r="D5" s="48"/>
      <c r="E5" s="48"/>
      <c r="F5" s="48"/>
      <c r="G5" s="48"/>
      <c r="H5" s="48"/>
      <c r="I5" s="48"/>
      <c r="J5" s="48"/>
      <c r="K5" s="48"/>
      <c r="L5" s="48"/>
      <c r="M5" s="48"/>
      <c r="N5" s="48"/>
      <c r="O5" s="48"/>
      <c r="P5" s="48"/>
      <c r="Q5" s="48"/>
      <c r="R5" s="49"/>
      <c r="S5" s="46"/>
      <c r="T5" s="46"/>
      <c r="U5" s="46"/>
      <c r="V5" s="46"/>
      <c r="W5" s="46"/>
      <c r="X5" s="46"/>
      <c r="Y5" s="46"/>
      <c r="Z5" s="46"/>
      <c r="AA5" s="46"/>
      <c r="AB5" s="46"/>
      <c r="AC5" s="46"/>
    </row>
    <row r="6" spans="1:29" ht="24">
      <c r="A6" s="46"/>
      <c r="B6" s="49"/>
      <c r="C6" s="134" t="s">
        <v>185</v>
      </c>
      <c r="D6" s="134"/>
      <c r="E6" s="134"/>
      <c r="F6" s="134"/>
      <c r="G6" s="134"/>
      <c r="H6" s="134"/>
      <c r="I6" s="134"/>
      <c r="J6" s="134"/>
      <c r="K6" s="134"/>
      <c r="L6" s="134"/>
      <c r="M6" s="134"/>
      <c r="N6" s="134"/>
      <c r="O6" s="134"/>
      <c r="P6" s="134"/>
      <c r="Q6" s="134"/>
      <c r="R6" s="49"/>
      <c r="S6" s="46"/>
      <c r="T6" s="46"/>
      <c r="U6" s="46"/>
      <c r="V6" s="46"/>
      <c r="W6" s="46"/>
      <c r="X6" s="46"/>
      <c r="Y6" s="46"/>
      <c r="Z6" s="46"/>
      <c r="AA6" s="46"/>
      <c r="AB6" s="46"/>
      <c r="AC6" s="46"/>
    </row>
    <row r="7" spans="1:29">
      <c r="A7" s="46"/>
      <c r="B7" s="49"/>
      <c r="C7" s="47"/>
      <c r="D7" s="48"/>
      <c r="E7" s="48"/>
      <c r="F7" s="48"/>
      <c r="G7" s="48"/>
      <c r="H7" s="48"/>
      <c r="I7" s="48"/>
      <c r="J7" s="48"/>
      <c r="K7" s="48"/>
      <c r="L7" s="48"/>
      <c r="M7" s="48"/>
      <c r="N7" s="48"/>
      <c r="O7" s="48"/>
      <c r="P7" s="48"/>
      <c r="Q7" s="48"/>
      <c r="R7" s="49"/>
      <c r="S7" s="46"/>
      <c r="T7" s="46"/>
      <c r="U7" s="46"/>
      <c r="V7" s="46"/>
      <c r="W7" s="46"/>
      <c r="X7" s="46"/>
      <c r="Y7" s="46"/>
      <c r="Z7" s="46"/>
      <c r="AA7" s="46"/>
      <c r="AB7" s="46"/>
      <c r="AC7" s="46"/>
    </row>
    <row r="8" spans="1:29" ht="24">
      <c r="A8" s="46"/>
      <c r="B8" s="49"/>
      <c r="C8" s="134" t="s">
        <v>56</v>
      </c>
      <c r="D8" s="134"/>
      <c r="E8" s="134"/>
      <c r="F8" s="134"/>
      <c r="G8" s="134"/>
      <c r="H8" s="134"/>
      <c r="I8" s="134"/>
      <c r="J8" s="134"/>
      <c r="K8" s="134"/>
      <c r="L8" s="134"/>
      <c r="M8" s="134"/>
      <c r="N8" s="134"/>
      <c r="O8" s="134"/>
      <c r="P8" s="134"/>
      <c r="Q8" s="134"/>
      <c r="R8" s="49"/>
      <c r="S8" s="46"/>
      <c r="T8" s="46"/>
      <c r="U8" s="46"/>
      <c r="V8" s="46"/>
      <c r="W8" s="46"/>
      <c r="X8" s="46"/>
      <c r="Y8" s="46"/>
      <c r="Z8" s="46"/>
      <c r="AA8" s="46"/>
      <c r="AB8" s="46"/>
      <c r="AC8" s="46"/>
    </row>
    <row r="9" spans="1:29">
      <c r="A9" s="46"/>
      <c r="B9" s="49"/>
      <c r="C9" s="48"/>
      <c r="D9" s="48"/>
      <c r="E9" s="48"/>
      <c r="F9" s="48"/>
      <c r="G9" s="48"/>
      <c r="H9" s="48"/>
      <c r="I9" s="48"/>
      <c r="J9" s="48"/>
      <c r="K9" s="48"/>
      <c r="L9" s="48"/>
      <c r="M9" s="48"/>
      <c r="N9" s="48"/>
      <c r="O9" s="48"/>
      <c r="P9" s="48"/>
      <c r="Q9" s="48"/>
      <c r="R9" s="49"/>
      <c r="S9" s="46"/>
      <c r="T9" s="46"/>
      <c r="U9" s="46"/>
      <c r="V9" s="46"/>
      <c r="W9" s="46"/>
      <c r="X9" s="46"/>
      <c r="Y9" s="46"/>
      <c r="Z9" s="46"/>
      <c r="AA9" s="46"/>
      <c r="AB9" s="46"/>
      <c r="AC9" s="46"/>
    </row>
    <row r="10" spans="1:29" ht="27" customHeight="1">
      <c r="A10" s="46"/>
      <c r="B10" s="49"/>
      <c r="C10" s="49"/>
      <c r="D10" s="49"/>
      <c r="E10" s="49"/>
      <c r="F10" s="49"/>
      <c r="G10" s="49"/>
      <c r="H10" s="49"/>
      <c r="I10" s="49"/>
      <c r="J10" s="49"/>
      <c r="K10" s="49"/>
      <c r="L10" s="49"/>
      <c r="M10" s="49"/>
      <c r="N10" s="49"/>
      <c r="O10" s="49"/>
      <c r="P10" s="49"/>
      <c r="Q10" s="49"/>
      <c r="R10" s="49"/>
      <c r="S10" s="46"/>
      <c r="T10" s="46"/>
      <c r="U10" s="46"/>
      <c r="V10" s="46"/>
      <c r="W10" s="46"/>
      <c r="X10" s="46"/>
      <c r="Y10" s="46"/>
      <c r="Z10" s="46"/>
      <c r="AA10" s="46"/>
      <c r="AB10" s="46"/>
      <c r="AC10" s="46"/>
    </row>
    <row r="11" spans="1:29" ht="25"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row>
    <row r="12" spans="1:29" ht="30" customHeight="1">
      <c r="A12" s="46"/>
      <c r="B12" s="49"/>
      <c r="C12" s="49"/>
      <c r="D12" s="49"/>
      <c r="E12" s="49"/>
      <c r="F12" s="49"/>
      <c r="G12" s="49"/>
      <c r="H12" s="49"/>
      <c r="I12" s="49"/>
      <c r="J12" s="49"/>
      <c r="K12" s="49"/>
      <c r="L12" s="49"/>
      <c r="M12" s="49"/>
      <c r="N12" s="49"/>
      <c r="O12" s="49"/>
      <c r="P12" s="49"/>
      <c r="Q12" s="49"/>
      <c r="R12" s="49"/>
      <c r="S12" s="46"/>
      <c r="T12" s="46"/>
      <c r="U12" s="46"/>
      <c r="V12" s="46"/>
      <c r="W12" s="46"/>
      <c r="X12" s="46"/>
      <c r="Y12" s="46"/>
      <c r="Z12" s="46"/>
      <c r="AA12" s="46"/>
      <c r="AB12" s="46"/>
      <c r="AC12" s="46"/>
    </row>
    <row r="13" spans="1:29" ht="14">
      <c r="A13" s="46"/>
      <c r="B13" s="49"/>
      <c r="C13" s="51" t="s">
        <v>43</v>
      </c>
      <c r="D13" s="50" t="s">
        <v>186</v>
      </c>
      <c r="E13" s="50"/>
      <c r="F13" s="50"/>
      <c r="G13" s="50"/>
      <c r="H13" s="50"/>
      <c r="I13" s="50"/>
      <c r="J13" s="50"/>
      <c r="K13" s="50"/>
      <c r="L13" s="14"/>
      <c r="M13" s="14"/>
      <c r="N13" s="14"/>
      <c r="O13" s="14"/>
      <c r="P13" s="14"/>
      <c r="Q13" s="14"/>
      <c r="R13" s="49"/>
      <c r="S13" s="46"/>
      <c r="T13" s="46"/>
      <c r="U13" s="46"/>
      <c r="V13" s="46"/>
      <c r="W13" s="46"/>
      <c r="X13" s="46"/>
      <c r="Y13" s="46"/>
      <c r="Z13" s="46"/>
      <c r="AA13" s="46"/>
      <c r="AB13" s="46"/>
      <c r="AC13" s="46"/>
    </row>
    <row r="14" spans="1:29" ht="14">
      <c r="A14" s="46"/>
      <c r="B14" s="49"/>
      <c r="C14" s="51"/>
      <c r="D14" s="50"/>
      <c r="E14" s="50"/>
      <c r="F14" s="50"/>
      <c r="G14" s="50"/>
      <c r="H14" s="50"/>
      <c r="I14" s="50"/>
      <c r="J14" s="50"/>
      <c r="K14" s="50"/>
      <c r="L14" s="14"/>
      <c r="M14" s="14"/>
      <c r="N14" s="14"/>
      <c r="O14" s="14"/>
      <c r="P14" s="14"/>
      <c r="Q14" s="14"/>
      <c r="R14" s="49"/>
      <c r="S14" s="46"/>
      <c r="T14" s="46"/>
      <c r="U14" s="46"/>
      <c r="V14" s="46"/>
      <c r="W14" s="46"/>
      <c r="X14" s="46"/>
      <c r="Y14" s="46"/>
      <c r="Z14" s="46"/>
      <c r="AA14" s="46"/>
      <c r="AB14" s="46"/>
      <c r="AC14" s="46"/>
    </row>
    <row r="15" spans="1:29" ht="14">
      <c r="A15" s="46"/>
      <c r="B15" s="49"/>
      <c r="C15" s="51" t="s">
        <v>44</v>
      </c>
      <c r="D15" s="132" t="s">
        <v>320</v>
      </c>
      <c r="E15" s="50"/>
      <c r="F15" s="50"/>
      <c r="G15" s="50"/>
      <c r="H15" s="50"/>
      <c r="I15" s="50"/>
      <c r="J15" s="50"/>
      <c r="K15" s="50"/>
      <c r="L15" s="14"/>
      <c r="M15" s="14"/>
      <c r="N15" s="14"/>
      <c r="O15" s="14"/>
      <c r="P15" s="14"/>
      <c r="Q15" s="14"/>
      <c r="R15" s="49"/>
      <c r="S15" s="46"/>
      <c r="T15" s="46"/>
      <c r="U15" s="46"/>
      <c r="V15" s="46"/>
      <c r="W15" s="46"/>
      <c r="X15" s="46"/>
      <c r="Y15" s="46"/>
      <c r="Z15" s="46"/>
      <c r="AA15" s="46"/>
      <c r="AB15" s="46"/>
      <c r="AC15" s="46"/>
    </row>
    <row r="16" spans="1:29" ht="14">
      <c r="A16" s="46"/>
      <c r="B16" s="49"/>
      <c r="C16" s="51"/>
      <c r="D16" s="50" t="s">
        <v>180</v>
      </c>
      <c r="E16" s="50"/>
      <c r="F16" s="50"/>
      <c r="G16" s="50"/>
      <c r="H16" s="50"/>
      <c r="I16" s="50"/>
      <c r="J16" s="50"/>
      <c r="K16" s="50"/>
      <c r="L16" s="14"/>
      <c r="M16" s="14"/>
      <c r="N16" s="14"/>
      <c r="O16" s="14"/>
      <c r="P16" s="14"/>
      <c r="Q16" s="14"/>
      <c r="R16" s="49"/>
      <c r="S16" s="46"/>
      <c r="T16" s="46"/>
      <c r="U16" s="46"/>
      <c r="V16" s="46"/>
      <c r="W16" s="46"/>
      <c r="X16" s="46"/>
      <c r="Y16" s="46"/>
      <c r="Z16" s="46"/>
      <c r="AA16" s="46"/>
      <c r="AB16" s="46"/>
      <c r="AC16" s="46"/>
    </row>
    <row r="17" spans="1:29" ht="14">
      <c r="A17" s="46"/>
      <c r="B17" s="49"/>
      <c r="C17" s="51" t="s">
        <v>54</v>
      </c>
      <c r="D17" s="50" t="s">
        <v>318</v>
      </c>
      <c r="E17" s="50"/>
      <c r="F17" s="50"/>
      <c r="G17" s="50"/>
      <c r="H17" s="50"/>
      <c r="I17" s="50"/>
      <c r="J17" s="50"/>
      <c r="K17" s="50"/>
      <c r="L17" s="14"/>
      <c r="M17" s="14"/>
      <c r="N17" s="14"/>
      <c r="O17" s="14"/>
      <c r="P17" s="14"/>
      <c r="Q17" s="14"/>
      <c r="R17" s="49"/>
      <c r="S17" s="46"/>
      <c r="T17" s="46"/>
      <c r="U17" s="46"/>
      <c r="V17" s="46"/>
      <c r="W17" s="46"/>
      <c r="X17" s="46"/>
      <c r="Y17" s="46"/>
      <c r="Z17" s="46"/>
      <c r="AA17" s="46"/>
      <c r="AB17" s="46"/>
      <c r="AC17" s="46"/>
    </row>
    <row r="18" spans="1:29" ht="14">
      <c r="A18" s="46"/>
      <c r="B18" s="49"/>
      <c r="C18" s="51"/>
      <c r="D18" s="50"/>
      <c r="E18" s="50"/>
      <c r="F18" s="50"/>
      <c r="G18" s="50"/>
      <c r="H18" s="50"/>
      <c r="I18" s="50"/>
      <c r="J18" s="50"/>
      <c r="K18" s="50"/>
      <c r="L18" s="14"/>
      <c r="M18" s="14"/>
      <c r="N18" s="14"/>
      <c r="O18" s="14"/>
      <c r="P18" s="14"/>
      <c r="Q18" s="14"/>
      <c r="R18" s="49"/>
      <c r="S18" s="46"/>
      <c r="T18" s="46"/>
      <c r="U18" s="46"/>
      <c r="V18" s="46"/>
      <c r="W18" s="46"/>
      <c r="X18" s="46"/>
      <c r="Y18" s="46"/>
      <c r="Z18" s="46"/>
      <c r="AA18" s="46"/>
      <c r="AB18" s="46"/>
      <c r="AC18" s="46"/>
    </row>
    <row r="19" spans="1:29" ht="14">
      <c r="A19" s="46"/>
      <c r="B19" s="49"/>
      <c r="C19" s="51" t="s">
        <v>55</v>
      </c>
      <c r="D19" s="50" t="s">
        <v>45</v>
      </c>
      <c r="E19" s="50"/>
      <c r="F19" s="50"/>
      <c r="G19" s="50"/>
      <c r="H19" s="50"/>
      <c r="I19" s="50"/>
      <c r="J19" s="50"/>
      <c r="K19" s="50"/>
      <c r="L19" s="14"/>
      <c r="M19" s="14"/>
      <c r="N19" s="14"/>
      <c r="O19" s="14"/>
      <c r="P19" s="14"/>
      <c r="Q19" s="14"/>
      <c r="R19" s="49"/>
      <c r="S19" s="46"/>
      <c r="T19" s="46"/>
      <c r="U19" s="46"/>
      <c r="V19" s="46"/>
      <c r="W19" s="46"/>
      <c r="X19" s="46"/>
      <c r="Y19" s="46"/>
      <c r="Z19" s="46"/>
      <c r="AA19" s="46"/>
      <c r="AB19" s="46"/>
      <c r="AC19" s="46"/>
    </row>
    <row r="20" spans="1:29" ht="14">
      <c r="A20" s="46"/>
      <c r="B20" s="49"/>
      <c r="C20" s="51"/>
      <c r="D20" s="50"/>
      <c r="E20" s="50"/>
      <c r="F20" s="50"/>
      <c r="G20" s="50"/>
      <c r="H20" s="50"/>
      <c r="I20" s="50"/>
      <c r="J20" s="50"/>
      <c r="K20" s="50"/>
      <c r="L20" s="14"/>
      <c r="M20" s="14"/>
      <c r="N20" s="14"/>
      <c r="O20" s="14"/>
      <c r="P20" s="14"/>
      <c r="Q20" s="14"/>
      <c r="R20" s="49"/>
      <c r="S20" s="46"/>
      <c r="T20" s="46"/>
      <c r="U20" s="46"/>
      <c r="V20" s="46"/>
      <c r="W20" s="46"/>
      <c r="X20" s="46"/>
      <c r="Y20" s="46"/>
      <c r="Z20" s="46"/>
      <c r="AA20" s="46"/>
      <c r="AB20" s="46"/>
      <c r="AC20" s="46"/>
    </row>
    <row r="21" spans="1:29" ht="14" customHeight="1">
      <c r="A21" s="46"/>
      <c r="B21" s="49"/>
      <c r="C21" s="50"/>
      <c r="D21" s="133" t="s">
        <v>327</v>
      </c>
      <c r="E21" s="133"/>
      <c r="F21" s="133"/>
      <c r="G21" s="133"/>
      <c r="H21" s="133"/>
      <c r="I21" s="133"/>
      <c r="J21" s="133"/>
      <c r="K21" s="133"/>
      <c r="L21" s="133"/>
      <c r="M21" s="133"/>
      <c r="N21" s="133"/>
      <c r="O21" s="133"/>
      <c r="P21" s="133"/>
      <c r="Q21" s="52"/>
      <c r="R21" s="49"/>
      <c r="S21" s="46"/>
      <c r="T21" s="46"/>
      <c r="U21" s="46"/>
      <c r="V21" s="46"/>
      <c r="W21" s="46"/>
      <c r="X21" s="46"/>
      <c r="Y21" s="46"/>
      <c r="Z21" s="46"/>
      <c r="AA21" s="46"/>
      <c r="AB21" s="46"/>
      <c r="AC21" s="46"/>
    </row>
    <row r="22" spans="1:29" ht="14">
      <c r="A22" s="46"/>
      <c r="B22" s="49"/>
      <c r="C22" s="50"/>
      <c r="D22" s="133"/>
      <c r="E22" s="133"/>
      <c r="F22" s="133"/>
      <c r="G22" s="133"/>
      <c r="H22" s="133"/>
      <c r="I22" s="133"/>
      <c r="J22" s="133"/>
      <c r="K22" s="133"/>
      <c r="L22" s="133"/>
      <c r="M22" s="133"/>
      <c r="N22" s="133"/>
      <c r="O22" s="133"/>
      <c r="P22" s="133"/>
      <c r="Q22" s="52"/>
      <c r="R22" s="49"/>
      <c r="S22" s="46"/>
      <c r="T22" s="46"/>
      <c r="U22" s="46"/>
      <c r="V22" s="46"/>
      <c r="W22" s="46"/>
      <c r="X22" s="46"/>
      <c r="Y22" s="46"/>
      <c r="Z22" s="46"/>
      <c r="AA22" s="46"/>
      <c r="AB22" s="46"/>
      <c r="AC22" s="46"/>
    </row>
    <row r="23" spans="1:29" ht="14" customHeight="1">
      <c r="A23" s="46"/>
      <c r="B23" s="49"/>
      <c r="C23" s="50"/>
      <c r="D23" s="133"/>
      <c r="E23" s="133"/>
      <c r="F23" s="133"/>
      <c r="G23" s="133"/>
      <c r="H23" s="133"/>
      <c r="I23" s="133"/>
      <c r="J23" s="133"/>
      <c r="K23" s="133"/>
      <c r="L23" s="133"/>
      <c r="M23" s="133"/>
      <c r="N23" s="133"/>
      <c r="O23" s="133"/>
      <c r="P23" s="133"/>
      <c r="Q23" s="52"/>
      <c r="R23" s="49"/>
      <c r="S23" s="46"/>
      <c r="T23" s="46"/>
      <c r="U23" s="46"/>
      <c r="V23" s="46"/>
      <c r="W23" s="46"/>
      <c r="X23" s="46"/>
      <c r="Y23" s="46"/>
      <c r="Z23" s="46"/>
      <c r="AA23" s="46"/>
      <c r="AB23" s="46"/>
      <c r="AC23" s="46"/>
    </row>
    <row r="24" spans="1:29" ht="13" customHeight="1">
      <c r="A24" s="46"/>
      <c r="B24" s="49"/>
      <c r="C24" s="14"/>
      <c r="D24" s="133"/>
      <c r="E24" s="133"/>
      <c r="F24" s="133"/>
      <c r="G24" s="133"/>
      <c r="H24" s="133"/>
      <c r="I24" s="133"/>
      <c r="J24" s="133"/>
      <c r="K24" s="133"/>
      <c r="L24" s="133"/>
      <c r="M24" s="133"/>
      <c r="N24" s="133"/>
      <c r="O24" s="133"/>
      <c r="P24" s="133"/>
      <c r="Q24" s="52"/>
      <c r="R24" s="49"/>
      <c r="S24" s="46"/>
      <c r="T24" s="46"/>
      <c r="U24" s="46"/>
      <c r="V24" s="46"/>
      <c r="W24" s="46"/>
      <c r="X24" s="46"/>
      <c r="Y24" s="46"/>
      <c r="Z24" s="46"/>
      <c r="AA24" s="46"/>
      <c r="AB24" s="46"/>
      <c r="AC24" s="46"/>
    </row>
    <row r="25" spans="1:29" ht="13" customHeight="1">
      <c r="A25" s="46"/>
      <c r="B25" s="49"/>
      <c r="C25" s="14"/>
      <c r="D25" s="133"/>
      <c r="E25" s="133"/>
      <c r="F25" s="133"/>
      <c r="G25" s="133"/>
      <c r="H25" s="133"/>
      <c r="I25" s="133"/>
      <c r="J25" s="133"/>
      <c r="K25" s="133"/>
      <c r="L25" s="133"/>
      <c r="M25" s="133"/>
      <c r="N25" s="133"/>
      <c r="O25" s="133"/>
      <c r="P25" s="133"/>
      <c r="Q25" s="52"/>
      <c r="R25" s="49"/>
      <c r="S25" s="46"/>
      <c r="T25" s="46"/>
      <c r="U25" s="46"/>
      <c r="V25" s="46"/>
      <c r="W25" s="46"/>
      <c r="X25" s="46"/>
      <c r="Y25" s="46"/>
      <c r="Z25" s="46"/>
      <c r="AA25" s="46"/>
      <c r="AB25" s="46"/>
      <c r="AC25" s="46"/>
    </row>
    <row r="26" spans="1:29" ht="13" customHeight="1">
      <c r="A26" s="46"/>
      <c r="B26" s="49"/>
      <c r="C26" s="14"/>
      <c r="D26" s="133"/>
      <c r="E26" s="133"/>
      <c r="F26" s="133"/>
      <c r="G26" s="133"/>
      <c r="H26" s="133"/>
      <c r="I26" s="133"/>
      <c r="J26" s="133"/>
      <c r="K26" s="133"/>
      <c r="L26" s="133"/>
      <c r="M26" s="133"/>
      <c r="N26" s="133"/>
      <c r="O26" s="133"/>
      <c r="P26" s="133"/>
      <c r="Q26" s="52"/>
      <c r="R26" s="49"/>
      <c r="S26" s="46"/>
      <c r="T26" s="46"/>
      <c r="U26" s="46"/>
      <c r="V26" s="46"/>
      <c r="W26" s="46"/>
      <c r="X26" s="46"/>
      <c r="Y26" s="46"/>
      <c r="Z26" s="46"/>
      <c r="AA26" s="46"/>
      <c r="AB26" s="46"/>
      <c r="AC26" s="46"/>
    </row>
    <row r="27" spans="1:29" ht="13" customHeight="1">
      <c r="A27" s="46"/>
      <c r="B27" s="49"/>
      <c r="C27" s="14"/>
      <c r="D27" s="133"/>
      <c r="E27" s="133"/>
      <c r="F27" s="133"/>
      <c r="G27" s="133"/>
      <c r="H27" s="133"/>
      <c r="I27" s="133"/>
      <c r="J27" s="133"/>
      <c r="K27" s="133"/>
      <c r="L27" s="133"/>
      <c r="M27" s="133"/>
      <c r="N27" s="133"/>
      <c r="O27" s="133"/>
      <c r="P27" s="133"/>
      <c r="Q27" s="52"/>
      <c r="R27" s="49"/>
      <c r="S27" s="46"/>
      <c r="T27" s="46"/>
      <c r="U27" s="46"/>
      <c r="V27" s="46"/>
      <c r="W27" s="46"/>
      <c r="X27" s="46"/>
      <c r="Y27" s="46"/>
      <c r="Z27" s="46"/>
      <c r="AA27" s="46"/>
      <c r="AB27" s="46"/>
      <c r="AC27" s="46"/>
    </row>
    <row r="28" spans="1:29" ht="30" customHeight="1">
      <c r="A28" s="46"/>
      <c r="B28" s="49"/>
      <c r="C28" s="14"/>
      <c r="D28" s="133"/>
      <c r="E28" s="133"/>
      <c r="F28" s="133"/>
      <c r="G28" s="133"/>
      <c r="H28" s="133"/>
      <c r="I28" s="133"/>
      <c r="J28" s="133"/>
      <c r="K28" s="133"/>
      <c r="L28" s="133"/>
      <c r="M28" s="133"/>
      <c r="N28" s="133"/>
      <c r="O28" s="133"/>
      <c r="P28" s="133"/>
      <c r="Q28" s="52"/>
      <c r="R28" s="49"/>
      <c r="S28" s="46"/>
      <c r="T28" s="46"/>
      <c r="U28" s="46"/>
      <c r="V28" s="46"/>
      <c r="W28" s="46"/>
      <c r="X28" s="46"/>
      <c r="Y28" s="46"/>
      <c r="Z28" s="46"/>
      <c r="AA28" s="46"/>
      <c r="AB28" s="46"/>
      <c r="AC28" s="46"/>
    </row>
    <row r="29" spans="1:29" ht="13" customHeight="1">
      <c r="A29" s="46"/>
      <c r="B29" s="49"/>
      <c r="C29" s="14"/>
      <c r="D29" s="133"/>
      <c r="E29" s="133"/>
      <c r="F29" s="133"/>
      <c r="G29" s="133"/>
      <c r="H29" s="133"/>
      <c r="I29" s="133"/>
      <c r="J29" s="133"/>
      <c r="K29" s="133"/>
      <c r="L29" s="133"/>
      <c r="M29" s="133"/>
      <c r="N29" s="133"/>
      <c r="O29" s="133"/>
      <c r="P29" s="133"/>
      <c r="Q29" s="52"/>
      <c r="R29" s="49"/>
      <c r="S29" s="46"/>
      <c r="T29" s="46"/>
      <c r="U29" s="46"/>
      <c r="V29" s="46"/>
      <c r="W29" s="46"/>
      <c r="X29" s="46"/>
      <c r="Y29" s="46"/>
      <c r="Z29" s="46"/>
      <c r="AA29" s="46"/>
      <c r="AB29" s="46"/>
      <c r="AC29" s="46"/>
    </row>
    <row r="30" spans="1:29" ht="13" customHeight="1">
      <c r="A30" s="46"/>
      <c r="B30" s="49"/>
      <c r="C30" s="14"/>
      <c r="D30" s="133"/>
      <c r="E30" s="133"/>
      <c r="F30" s="133"/>
      <c r="G30" s="133"/>
      <c r="H30" s="133"/>
      <c r="I30" s="133"/>
      <c r="J30" s="133"/>
      <c r="K30" s="133"/>
      <c r="L30" s="133"/>
      <c r="M30" s="133"/>
      <c r="N30" s="133"/>
      <c r="O30" s="133"/>
      <c r="P30" s="133"/>
      <c r="Q30" s="52"/>
      <c r="R30" s="49"/>
      <c r="S30" s="46"/>
      <c r="T30" s="46"/>
      <c r="U30" s="46"/>
      <c r="V30" s="46"/>
      <c r="W30" s="46"/>
      <c r="X30" s="46"/>
      <c r="Y30" s="46"/>
      <c r="Z30" s="46"/>
      <c r="AA30" s="46"/>
      <c r="AB30" s="46"/>
      <c r="AC30" s="46"/>
    </row>
    <row r="31" spans="1:29" ht="13" customHeight="1">
      <c r="A31" s="46"/>
      <c r="B31" s="49"/>
      <c r="C31" s="14"/>
      <c r="D31" s="133"/>
      <c r="E31" s="133"/>
      <c r="F31" s="133"/>
      <c r="G31" s="133"/>
      <c r="H31" s="133"/>
      <c r="I31" s="133"/>
      <c r="J31" s="133"/>
      <c r="K31" s="133"/>
      <c r="L31" s="133"/>
      <c r="M31" s="133"/>
      <c r="N31" s="133"/>
      <c r="O31" s="133"/>
      <c r="P31" s="133"/>
      <c r="Q31" s="52"/>
      <c r="R31" s="49"/>
      <c r="S31" s="46"/>
      <c r="T31" s="46"/>
      <c r="U31" s="46"/>
      <c r="V31" s="46"/>
      <c r="W31" s="46"/>
      <c r="X31" s="46"/>
      <c r="Y31" s="46"/>
      <c r="Z31" s="46"/>
      <c r="AA31" s="46"/>
      <c r="AB31" s="46"/>
      <c r="AC31" s="46"/>
    </row>
    <row r="32" spans="1:29" ht="13" customHeight="1">
      <c r="A32" s="46"/>
      <c r="B32" s="49"/>
      <c r="C32" s="14"/>
      <c r="D32" s="133"/>
      <c r="E32" s="133"/>
      <c r="F32" s="133"/>
      <c r="G32" s="133"/>
      <c r="H32" s="133"/>
      <c r="I32" s="133"/>
      <c r="J32" s="133"/>
      <c r="K32" s="133"/>
      <c r="L32" s="133"/>
      <c r="M32" s="133"/>
      <c r="N32" s="133"/>
      <c r="O32" s="133"/>
      <c r="P32" s="133"/>
      <c r="Q32" s="52"/>
      <c r="R32" s="49"/>
      <c r="S32" s="46"/>
      <c r="T32" s="46"/>
      <c r="U32" s="46"/>
      <c r="V32" s="46"/>
      <c r="W32" s="46"/>
      <c r="X32" s="46"/>
      <c r="Y32" s="46"/>
      <c r="Z32" s="46"/>
      <c r="AA32" s="46"/>
      <c r="AB32" s="46"/>
      <c r="AC32" s="46"/>
    </row>
    <row r="33" spans="1:29" ht="13" customHeight="1">
      <c r="A33" s="46"/>
      <c r="B33" s="49"/>
      <c r="C33" s="14"/>
      <c r="D33" s="133"/>
      <c r="E33" s="133"/>
      <c r="F33" s="133"/>
      <c r="G33" s="133"/>
      <c r="H33" s="133"/>
      <c r="I33" s="133"/>
      <c r="J33" s="133"/>
      <c r="K33" s="133"/>
      <c r="L33" s="133"/>
      <c r="M33" s="133"/>
      <c r="N33" s="133"/>
      <c r="O33" s="133"/>
      <c r="P33" s="133"/>
      <c r="Q33" s="52"/>
      <c r="R33" s="49"/>
      <c r="S33" s="46"/>
      <c r="T33" s="46"/>
      <c r="U33" s="46"/>
      <c r="V33" s="46"/>
      <c r="W33" s="46"/>
      <c r="X33" s="46"/>
      <c r="Y33" s="46"/>
      <c r="Z33" s="46"/>
      <c r="AA33" s="46"/>
      <c r="AB33" s="46"/>
      <c r="AC33" s="46"/>
    </row>
    <row r="34" spans="1:29" ht="13" customHeight="1">
      <c r="A34" s="46"/>
      <c r="B34" s="49"/>
      <c r="C34" s="14"/>
      <c r="D34" s="133"/>
      <c r="E34" s="133"/>
      <c r="F34" s="133"/>
      <c r="G34" s="133"/>
      <c r="H34" s="133"/>
      <c r="I34" s="133"/>
      <c r="J34" s="133"/>
      <c r="K34" s="133"/>
      <c r="L34" s="133"/>
      <c r="M34" s="133"/>
      <c r="N34" s="133"/>
      <c r="O34" s="133"/>
      <c r="P34" s="133"/>
      <c r="Q34" s="52"/>
      <c r="R34" s="49"/>
      <c r="S34" s="46"/>
      <c r="T34" s="46"/>
      <c r="U34" s="46"/>
      <c r="V34" s="46"/>
      <c r="W34" s="46"/>
      <c r="X34" s="46"/>
      <c r="Y34" s="46"/>
      <c r="Z34" s="46"/>
      <c r="AA34" s="46"/>
      <c r="AB34" s="46"/>
      <c r="AC34" s="46"/>
    </row>
    <row r="35" spans="1:29" ht="13" customHeight="1">
      <c r="A35" s="46"/>
      <c r="B35" s="49"/>
      <c r="C35" s="14"/>
      <c r="D35" s="133"/>
      <c r="E35" s="133"/>
      <c r="F35" s="133"/>
      <c r="G35" s="133"/>
      <c r="H35" s="133"/>
      <c r="I35" s="133"/>
      <c r="J35" s="133"/>
      <c r="K35" s="133"/>
      <c r="L35" s="133"/>
      <c r="M35" s="133"/>
      <c r="N35" s="133"/>
      <c r="O35" s="133"/>
      <c r="P35" s="133"/>
      <c r="Q35" s="52"/>
      <c r="R35" s="49"/>
      <c r="S35" s="46"/>
      <c r="T35" s="46"/>
      <c r="U35" s="46"/>
      <c r="V35" s="46"/>
      <c r="W35" s="46"/>
      <c r="X35" s="46"/>
      <c r="Y35" s="46"/>
      <c r="Z35" s="46"/>
      <c r="AA35" s="46"/>
      <c r="AB35" s="46"/>
      <c r="AC35" s="46"/>
    </row>
    <row r="36" spans="1:29" ht="13" customHeight="1">
      <c r="A36" s="46"/>
      <c r="B36" s="49"/>
      <c r="C36" s="14"/>
      <c r="D36" s="133"/>
      <c r="E36" s="133"/>
      <c r="F36" s="133"/>
      <c r="G36" s="133"/>
      <c r="H36" s="133"/>
      <c r="I36" s="133"/>
      <c r="J36" s="133"/>
      <c r="K36" s="133"/>
      <c r="L36" s="133"/>
      <c r="M36" s="133"/>
      <c r="N36" s="133"/>
      <c r="O36" s="133"/>
      <c r="P36" s="133"/>
      <c r="Q36" s="52"/>
      <c r="R36" s="49"/>
      <c r="S36" s="46"/>
      <c r="T36" s="46"/>
      <c r="U36" s="46"/>
      <c r="V36" s="46"/>
      <c r="W36" s="46"/>
      <c r="X36" s="46"/>
      <c r="Y36" s="46"/>
      <c r="Z36" s="46"/>
      <c r="AA36" s="46"/>
      <c r="AB36" s="46"/>
      <c r="AC36" s="46"/>
    </row>
    <row r="37" spans="1:29" ht="13" customHeight="1">
      <c r="A37" s="46"/>
      <c r="B37" s="49"/>
      <c r="C37" s="14"/>
      <c r="D37" s="133"/>
      <c r="E37" s="133"/>
      <c r="F37" s="133"/>
      <c r="G37" s="133"/>
      <c r="H37" s="133"/>
      <c r="I37" s="133"/>
      <c r="J37" s="133"/>
      <c r="K37" s="133"/>
      <c r="L37" s="133"/>
      <c r="M37" s="133"/>
      <c r="N37" s="133"/>
      <c r="O37" s="133"/>
      <c r="P37" s="133"/>
      <c r="Q37" s="52"/>
      <c r="R37" s="49"/>
      <c r="S37" s="46"/>
      <c r="T37" s="46"/>
      <c r="U37" s="46"/>
      <c r="V37" s="46"/>
      <c r="W37" s="46"/>
      <c r="X37" s="46"/>
      <c r="Y37" s="46"/>
      <c r="Z37" s="46"/>
      <c r="AA37" s="46"/>
      <c r="AB37" s="46"/>
      <c r="AC37" s="46"/>
    </row>
    <row r="38" spans="1:29" ht="13" customHeight="1">
      <c r="A38" s="46"/>
      <c r="B38" s="49"/>
      <c r="C38" s="14"/>
      <c r="D38" s="133"/>
      <c r="E38" s="133"/>
      <c r="F38" s="133"/>
      <c r="G38" s="133"/>
      <c r="H38" s="133"/>
      <c r="I38" s="133"/>
      <c r="J38" s="133"/>
      <c r="K38" s="133"/>
      <c r="L38" s="133"/>
      <c r="M38" s="133"/>
      <c r="N38" s="133"/>
      <c r="O38" s="133"/>
      <c r="P38" s="133"/>
      <c r="Q38" s="52"/>
      <c r="R38" s="49"/>
      <c r="S38" s="46"/>
      <c r="T38" s="46"/>
      <c r="U38" s="46"/>
      <c r="V38" s="46"/>
      <c r="W38" s="46"/>
      <c r="X38" s="46"/>
      <c r="Y38" s="46"/>
      <c r="Z38" s="46"/>
      <c r="AA38" s="46"/>
      <c r="AB38" s="46"/>
      <c r="AC38" s="46"/>
    </row>
    <row r="39" spans="1:29" ht="25" customHeight="1">
      <c r="A39" s="46"/>
      <c r="B39" s="49"/>
      <c r="C39" s="14"/>
      <c r="D39" s="133"/>
      <c r="E39" s="133"/>
      <c r="F39" s="133"/>
      <c r="G39" s="133"/>
      <c r="H39" s="133"/>
      <c r="I39" s="133"/>
      <c r="J39" s="133"/>
      <c r="K39" s="133"/>
      <c r="L39" s="133"/>
      <c r="M39" s="133"/>
      <c r="N39" s="133"/>
      <c r="O39" s="133"/>
      <c r="P39" s="133"/>
      <c r="Q39" s="52"/>
      <c r="R39" s="49"/>
      <c r="S39" s="46"/>
      <c r="T39" s="46"/>
      <c r="U39" s="46"/>
      <c r="V39" s="46"/>
      <c r="W39" s="46"/>
      <c r="X39" s="46"/>
      <c r="Y39" s="46"/>
      <c r="Z39" s="46"/>
      <c r="AA39" s="46"/>
      <c r="AB39" s="46"/>
      <c r="AC39" s="46"/>
    </row>
    <row r="40" spans="1:29" ht="13" customHeight="1">
      <c r="A40" s="46"/>
      <c r="B40" s="49"/>
      <c r="C40" s="14"/>
      <c r="D40" s="133"/>
      <c r="E40" s="133"/>
      <c r="F40" s="133"/>
      <c r="G40" s="133"/>
      <c r="H40" s="133"/>
      <c r="I40" s="133"/>
      <c r="J40" s="133"/>
      <c r="K40" s="133"/>
      <c r="L40" s="133"/>
      <c r="M40" s="133"/>
      <c r="N40" s="133"/>
      <c r="O40" s="133"/>
      <c r="P40" s="133"/>
      <c r="Q40" s="52"/>
      <c r="R40" s="49"/>
      <c r="S40" s="46"/>
      <c r="T40" s="46"/>
      <c r="U40" s="46"/>
      <c r="V40" s="46"/>
      <c r="W40" s="46"/>
      <c r="X40" s="46"/>
      <c r="Y40" s="46"/>
      <c r="Z40" s="46"/>
      <c r="AA40" s="46"/>
      <c r="AB40" s="46"/>
      <c r="AC40" s="46"/>
    </row>
    <row r="41" spans="1:29" ht="13" customHeight="1">
      <c r="A41" s="46"/>
      <c r="B41" s="49"/>
      <c r="C41" s="14"/>
      <c r="D41" s="133"/>
      <c r="E41" s="133"/>
      <c r="F41" s="133"/>
      <c r="G41" s="133"/>
      <c r="H41" s="133"/>
      <c r="I41" s="133"/>
      <c r="J41" s="133"/>
      <c r="K41" s="133"/>
      <c r="L41" s="133"/>
      <c r="M41" s="133"/>
      <c r="N41" s="133"/>
      <c r="O41" s="133"/>
      <c r="P41" s="133"/>
      <c r="Q41" s="52"/>
      <c r="R41" s="49"/>
      <c r="S41" s="46"/>
      <c r="T41" s="46"/>
      <c r="U41" s="46"/>
      <c r="V41" s="46"/>
      <c r="W41" s="46"/>
      <c r="X41" s="46"/>
      <c r="Y41" s="46"/>
      <c r="Z41" s="46"/>
      <c r="AA41" s="46"/>
      <c r="AB41" s="46"/>
      <c r="AC41" s="46"/>
    </row>
    <row r="42" spans="1:29" ht="13" customHeight="1">
      <c r="A42" s="46"/>
      <c r="B42" s="49"/>
      <c r="C42" s="14"/>
      <c r="D42" s="133"/>
      <c r="E42" s="133"/>
      <c r="F42" s="133"/>
      <c r="G42" s="133"/>
      <c r="H42" s="133"/>
      <c r="I42" s="133"/>
      <c r="J42" s="133"/>
      <c r="K42" s="133"/>
      <c r="L42" s="133"/>
      <c r="M42" s="133"/>
      <c r="N42" s="133"/>
      <c r="O42" s="133"/>
      <c r="P42" s="133"/>
      <c r="Q42" s="52"/>
      <c r="R42" s="49"/>
      <c r="S42" s="46"/>
      <c r="T42" s="46"/>
      <c r="U42" s="46"/>
      <c r="V42" s="46"/>
      <c r="W42" s="46"/>
      <c r="X42" s="46"/>
      <c r="Y42" s="46"/>
      <c r="Z42" s="46"/>
      <c r="AA42" s="46"/>
      <c r="AB42" s="46"/>
      <c r="AC42" s="46"/>
    </row>
    <row r="43" spans="1:29" ht="13" customHeight="1">
      <c r="A43" s="46"/>
      <c r="B43" s="49"/>
      <c r="C43" s="14"/>
      <c r="D43" s="133"/>
      <c r="E43" s="133"/>
      <c r="F43" s="133"/>
      <c r="G43" s="133"/>
      <c r="H43" s="133"/>
      <c r="I43" s="133"/>
      <c r="J43" s="133"/>
      <c r="K43" s="133"/>
      <c r="L43" s="133"/>
      <c r="M43" s="133"/>
      <c r="N43" s="133"/>
      <c r="O43" s="133"/>
      <c r="P43" s="133"/>
      <c r="Q43" s="52"/>
      <c r="R43" s="49"/>
      <c r="S43" s="46"/>
      <c r="T43" s="46"/>
      <c r="U43" s="46"/>
      <c r="V43" s="46"/>
      <c r="W43" s="46"/>
      <c r="X43" s="46"/>
      <c r="Y43" s="46"/>
      <c r="Z43" s="46"/>
      <c r="AA43" s="46"/>
      <c r="AB43" s="46"/>
      <c r="AC43" s="46"/>
    </row>
    <row r="44" spans="1:29" ht="13" customHeight="1">
      <c r="A44" s="46"/>
      <c r="B44" s="49"/>
      <c r="C44" s="14"/>
      <c r="D44" s="133"/>
      <c r="E44" s="133"/>
      <c r="F44" s="133"/>
      <c r="G44" s="133"/>
      <c r="H44" s="133"/>
      <c r="I44" s="133"/>
      <c r="J44" s="133"/>
      <c r="K44" s="133"/>
      <c r="L44" s="133"/>
      <c r="M44" s="133"/>
      <c r="N44" s="133"/>
      <c r="O44" s="133"/>
      <c r="P44" s="133"/>
      <c r="Q44" s="52"/>
      <c r="R44" s="49"/>
      <c r="S44" s="46"/>
      <c r="T44" s="46"/>
      <c r="U44" s="46"/>
      <c r="V44" s="46"/>
      <c r="W44" s="46"/>
      <c r="X44" s="46"/>
      <c r="Y44" s="46"/>
      <c r="Z44" s="46"/>
      <c r="AA44" s="46"/>
      <c r="AB44" s="46"/>
      <c r="AC44" s="46"/>
    </row>
    <row r="45" spans="1:29">
      <c r="A45" s="46"/>
      <c r="B45" s="49"/>
      <c r="C45" s="49"/>
      <c r="D45" s="49"/>
      <c r="E45" s="49"/>
      <c r="F45" s="49"/>
      <c r="G45" s="49"/>
      <c r="H45" s="49"/>
      <c r="I45" s="49"/>
      <c r="J45" s="49"/>
      <c r="K45" s="49"/>
      <c r="L45" s="49"/>
      <c r="M45" s="49"/>
      <c r="N45" s="49"/>
      <c r="O45" s="49"/>
      <c r="P45" s="49"/>
      <c r="Q45" s="49"/>
      <c r="R45" s="49"/>
      <c r="S45" s="46"/>
      <c r="T45" s="46"/>
      <c r="U45" s="46"/>
      <c r="V45" s="46"/>
      <c r="W45" s="46"/>
      <c r="X45" s="46"/>
      <c r="Y45" s="46"/>
      <c r="Z45" s="46"/>
      <c r="AA45" s="46"/>
      <c r="AB45" s="46"/>
      <c r="AC45" s="46"/>
    </row>
    <row r="46" spans="1:29" ht="22"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row>
    <row r="47" spans="1:29">
      <c r="A47" s="46"/>
      <c r="B47" s="49"/>
      <c r="C47" s="49"/>
      <c r="D47" s="49"/>
      <c r="E47" s="49"/>
      <c r="F47" s="49"/>
      <c r="G47" s="49"/>
      <c r="H47" s="49"/>
      <c r="I47" s="49"/>
      <c r="J47" s="49"/>
      <c r="K47" s="49"/>
      <c r="L47" s="49"/>
      <c r="M47" s="49"/>
      <c r="N47" s="49"/>
      <c r="O47" s="49"/>
      <c r="P47" s="49"/>
      <c r="Q47" s="49"/>
      <c r="R47" s="49"/>
      <c r="S47" s="46"/>
      <c r="T47" s="46"/>
      <c r="U47" s="46"/>
      <c r="V47" s="46"/>
      <c r="W47" s="46"/>
      <c r="X47" s="46"/>
      <c r="Y47" s="46"/>
      <c r="Z47" s="46"/>
      <c r="AA47" s="46"/>
      <c r="AB47" s="46"/>
      <c r="AC47" s="46"/>
    </row>
    <row r="48" spans="1:29" ht="14">
      <c r="A48" s="46"/>
      <c r="B48" s="49"/>
      <c r="C48" s="50"/>
      <c r="D48" s="50"/>
      <c r="E48" s="50"/>
      <c r="F48" s="50"/>
      <c r="G48" s="50"/>
      <c r="H48" s="50"/>
      <c r="I48" s="50"/>
      <c r="J48" s="50"/>
      <c r="K48" s="14"/>
      <c r="L48" s="14"/>
      <c r="M48" s="14"/>
      <c r="N48" s="14"/>
      <c r="O48" s="14"/>
      <c r="P48" s="14"/>
      <c r="Q48" s="14"/>
      <c r="R48" s="49"/>
      <c r="S48" s="46"/>
      <c r="T48" s="46"/>
      <c r="U48" s="46"/>
      <c r="V48" s="46"/>
      <c r="W48" s="46"/>
      <c r="X48" s="46"/>
      <c r="Y48" s="46"/>
      <c r="Z48" s="46"/>
      <c r="AA48" s="46"/>
      <c r="AB48" s="46"/>
      <c r="AC48" s="46"/>
    </row>
    <row r="49" spans="1:29" ht="14">
      <c r="A49" s="46"/>
      <c r="B49" s="49"/>
      <c r="C49" s="51" t="s">
        <v>179</v>
      </c>
      <c r="D49" s="50"/>
      <c r="E49" s="50"/>
      <c r="F49" s="50"/>
      <c r="G49" s="50"/>
      <c r="H49" s="50"/>
      <c r="I49" s="50"/>
      <c r="J49" s="50"/>
      <c r="K49" s="14"/>
      <c r="L49" s="14"/>
      <c r="M49" s="14"/>
      <c r="N49" s="14"/>
      <c r="O49" s="14"/>
      <c r="P49" s="14"/>
      <c r="Q49" s="14"/>
      <c r="R49" s="49"/>
      <c r="S49" s="46"/>
      <c r="T49" s="46"/>
      <c r="U49" s="46"/>
      <c r="V49" s="46"/>
      <c r="W49" s="46"/>
      <c r="X49" s="46"/>
      <c r="Y49" s="46"/>
      <c r="Z49" s="46"/>
      <c r="AA49" s="46"/>
      <c r="AB49" s="46"/>
      <c r="AC49" s="46"/>
    </row>
    <row r="50" spans="1:29" ht="14">
      <c r="A50" s="46"/>
      <c r="B50" s="49"/>
      <c r="D50" s="50"/>
      <c r="E50" s="50"/>
      <c r="F50" s="50"/>
      <c r="G50" s="50"/>
      <c r="H50" s="50"/>
      <c r="I50" s="50"/>
      <c r="J50" s="50"/>
      <c r="K50" s="14"/>
      <c r="L50" s="14"/>
      <c r="M50" s="14"/>
      <c r="N50" s="14"/>
      <c r="O50" s="14"/>
      <c r="P50" s="14"/>
      <c r="Q50" s="14"/>
      <c r="R50" s="49"/>
      <c r="S50" s="46"/>
      <c r="T50" s="46"/>
      <c r="U50" s="46"/>
      <c r="V50" s="46"/>
      <c r="W50" s="46"/>
      <c r="X50" s="46"/>
      <c r="Y50" s="46"/>
      <c r="Z50" s="46"/>
      <c r="AA50" s="46"/>
      <c r="AB50" s="46"/>
      <c r="AC50" s="46"/>
    </row>
    <row r="51" spans="1:29" ht="14">
      <c r="A51" s="46"/>
      <c r="B51" s="49"/>
      <c r="C51" s="50"/>
      <c r="D51" s="50"/>
      <c r="E51" s="50"/>
      <c r="F51" s="50"/>
      <c r="G51" s="50"/>
      <c r="H51" s="50"/>
      <c r="I51" s="50"/>
      <c r="J51" s="50"/>
      <c r="K51" s="14"/>
      <c r="L51" s="14"/>
      <c r="M51" s="14"/>
      <c r="N51" s="14"/>
      <c r="O51" s="14"/>
      <c r="P51" s="14"/>
      <c r="Q51" s="14"/>
      <c r="R51" s="49"/>
      <c r="S51" s="46"/>
      <c r="T51" s="46"/>
      <c r="U51" s="46"/>
      <c r="V51" s="46"/>
      <c r="W51" s="46"/>
      <c r="X51" s="46"/>
      <c r="Y51" s="46"/>
      <c r="Z51" s="46"/>
      <c r="AA51" s="46"/>
      <c r="AB51" s="46"/>
      <c r="AC51" s="46"/>
    </row>
    <row r="52" spans="1:29" ht="14">
      <c r="A52" s="46"/>
      <c r="B52" s="49"/>
      <c r="C52" s="50"/>
      <c r="D52" s="50"/>
      <c r="E52" s="50"/>
      <c r="F52" s="50"/>
      <c r="G52" s="50"/>
      <c r="H52" s="50"/>
      <c r="I52" s="50"/>
      <c r="J52" s="50"/>
      <c r="K52" s="14"/>
      <c r="L52" s="14"/>
      <c r="M52" s="14"/>
      <c r="N52" s="14"/>
      <c r="O52" s="14"/>
      <c r="P52" s="14"/>
      <c r="Q52" s="14"/>
      <c r="R52" s="49"/>
      <c r="S52" s="46"/>
      <c r="T52" s="46"/>
      <c r="U52" s="46"/>
      <c r="V52" s="46"/>
      <c r="W52" s="46"/>
      <c r="X52" s="46"/>
      <c r="Y52" s="46"/>
      <c r="Z52" s="46"/>
      <c r="AA52" s="46"/>
      <c r="AB52" s="46"/>
      <c r="AC52" s="46"/>
    </row>
    <row r="53" spans="1:29" ht="14">
      <c r="A53" s="46"/>
      <c r="B53" s="49"/>
      <c r="C53" s="51" t="s">
        <v>170</v>
      </c>
      <c r="D53" s="50">
        <v>2017</v>
      </c>
      <c r="E53" s="50">
        <v>1.3</v>
      </c>
      <c r="F53" s="50" t="s">
        <v>171</v>
      </c>
      <c r="G53" s="50"/>
      <c r="H53" s="50"/>
      <c r="I53" s="50"/>
      <c r="J53" s="50"/>
      <c r="K53" s="14"/>
      <c r="L53" s="14"/>
      <c r="M53" s="14"/>
      <c r="N53" s="14"/>
      <c r="O53" s="14"/>
      <c r="P53" s="14"/>
      <c r="Q53" s="14"/>
      <c r="R53" s="49"/>
      <c r="S53" s="46"/>
      <c r="T53" s="46"/>
      <c r="U53" s="46"/>
      <c r="V53" s="46"/>
      <c r="W53" s="46"/>
      <c r="X53" s="46"/>
      <c r="Y53" s="46"/>
      <c r="Z53" s="46"/>
      <c r="AA53" s="46"/>
      <c r="AB53" s="46"/>
      <c r="AC53" s="46"/>
    </row>
    <row r="54" spans="1:29" ht="14">
      <c r="A54" s="46"/>
      <c r="B54" s="49"/>
      <c r="C54" s="50"/>
      <c r="D54" s="50">
        <v>2018</v>
      </c>
      <c r="E54" s="50">
        <v>1.1499999999999999</v>
      </c>
      <c r="F54" s="50" t="s">
        <v>171</v>
      </c>
      <c r="G54" s="50"/>
      <c r="H54" s="50"/>
      <c r="I54" s="50"/>
      <c r="J54" s="50"/>
      <c r="K54" s="14"/>
      <c r="L54" s="14"/>
      <c r="M54" s="14"/>
      <c r="N54" s="14"/>
      <c r="O54" s="14"/>
      <c r="P54" s="14"/>
      <c r="Q54" s="14"/>
      <c r="R54" s="49"/>
      <c r="S54" s="46"/>
      <c r="T54" s="46"/>
      <c r="U54" s="46"/>
      <c r="V54" s="46"/>
      <c r="W54" s="46"/>
      <c r="X54" s="46"/>
      <c r="Y54" s="46"/>
      <c r="Z54" s="46"/>
      <c r="AA54" s="46"/>
      <c r="AB54" s="46"/>
      <c r="AC54" s="46"/>
    </row>
    <row r="55" spans="1:29" ht="14">
      <c r="A55" s="46"/>
      <c r="B55" s="49"/>
      <c r="C55" s="50"/>
      <c r="D55" s="50">
        <v>2019</v>
      </c>
      <c r="E55" s="50">
        <v>1.2</v>
      </c>
      <c r="F55" s="50" t="s">
        <v>171</v>
      </c>
      <c r="G55" s="50"/>
      <c r="H55" s="50"/>
      <c r="I55" s="50"/>
      <c r="J55" s="50"/>
      <c r="K55" s="14"/>
      <c r="L55" s="14"/>
      <c r="M55" s="14"/>
      <c r="N55" s="14"/>
      <c r="O55" s="14"/>
      <c r="P55" s="14"/>
      <c r="Q55" s="14"/>
      <c r="R55" s="49"/>
      <c r="S55" s="46"/>
      <c r="T55" s="46"/>
      <c r="U55" s="46"/>
      <c r="V55" s="46"/>
      <c r="W55" s="46"/>
      <c r="X55" s="46"/>
      <c r="Y55" s="46"/>
      <c r="Z55" s="46"/>
      <c r="AA55" s="46"/>
      <c r="AB55" s="46"/>
      <c r="AC55" s="46"/>
    </row>
    <row r="56" spans="1:29" ht="14">
      <c r="A56" s="46"/>
      <c r="B56" s="49"/>
      <c r="C56" s="50"/>
      <c r="D56" s="50">
        <v>2020</v>
      </c>
      <c r="E56" s="50">
        <v>1.4</v>
      </c>
      <c r="F56" s="50" t="s">
        <v>171</v>
      </c>
      <c r="G56" s="50"/>
      <c r="H56" s="50"/>
      <c r="I56" s="50"/>
      <c r="J56" s="50"/>
      <c r="K56" s="14"/>
      <c r="L56" s="14"/>
      <c r="M56" s="14"/>
      <c r="N56" s="14"/>
      <c r="O56" s="14"/>
      <c r="P56" s="14"/>
      <c r="Q56" s="14"/>
      <c r="R56" s="49"/>
      <c r="S56" s="46"/>
      <c r="T56" s="46"/>
      <c r="U56" s="46"/>
      <c r="V56" s="46"/>
      <c r="W56" s="46"/>
      <c r="X56" s="46"/>
      <c r="Y56" s="46"/>
      <c r="Z56" s="46"/>
      <c r="AA56" s="46"/>
      <c r="AB56" s="46"/>
      <c r="AC56" s="46"/>
    </row>
    <row r="57" spans="1:29" ht="14">
      <c r="A57" s="46"/>
      <c r="B57" s="49"/>
      <c r="C57" s="50"/>
      <c r="D57" s="50">
        <v>2021</v>
      </c>
      <c r="E57" s="50">
        <v>1.1000000000000001</v>
      </c>
      <c r="F57" s="50" t="s">
        <v>171</v>
      </c>
      <c r="G57" s="50"/>
      <c r="H57" s="50"/>
      <c r="I57" s="50"/>
      <c r="J57" s="50"/>
      <c r="K57" s="14"/>
      <c r="L57" s="14"/>
      <c r="M57" s="14"/>
      <c r="N57" s="14"/>
      <c r="O57" s="14"/>
      <c r="P57" s="14"/>
      <c r="Q57" s="14"/>
      <c r="R57" s="49"/>
      <c r="S57" s="46"/>
      <c r="T57" s="46"/>
      <c r="U57" s="46"/>
      <c r="V57" s="46"/>
      <c r="W57" s="46"/>
      <c r="X57" s="46"/>
      <c r="Y57" s="46"/>
      <c r="Z57" s="46"/>
      <c r="AA57" s="46"/>
      <c r="AB57" s="46"/>
      <c r="AC57" s="46"/>
    </row>
    <row r="58" spans="1:29" ht="14">
      <c r="A58" s="46"/>
      <c r="B58" s="49"/>
      <c r="C58" s="50"/>
      <c r="D58" s="50">
        <v>2022</v>
      </c>
      <c r="E58" s="50">
        <v>1.2</v>
      </c>
      <c r="F58" s="50" t="s">
        <v>171</v>
      </c>
      <c r="G58" s="50"/>
      <c r="H58" s="50"/>
      <c r="I58" s="50"/>
      <c r="J58" s="50"/>
      <c r="K58" s="14"/>
      <c r="L58" s="14"/>
      <c r="M58" s="14"/>
      <c r="N58" s="14"/>
      <c r="O58" s="14"/>
      <c r="P58" s="14"/>
      <c r="Q58" s="14"/>
      <c r="R58" s="49"/>
      <c r="S58" s="46"/>
      <c r="T58" s="46"/>
      <c r="U58" s="46"/>
      <c r="V58" s="46"/>
      <c r="W58" s="46"/>
      <c r="X58" s="46"/>
      <c r="Y58" s="46"/>
      <c r="Z58" s="46"/>
      <c r="AA58" s="46"/>
      <c r="AB58" s="46"/>
      <c r="AC58" s="46"/>
    </row>
    <row r="59" spans="1:29" ht="14">
      <c r="A59" s="46"/>
      <c r="B59" s="49"/>
      <c r="C59" s="50"/>
      <c r="D59" s="50">
        <v>2023</v>
      </c>
      <c r="E59" s="50">
        <v>1.25</v>
      </c>
      <c r="F59" s="50" t="s">
        <v>171</v>
      </c>
      <c r="G59" s="50"/>
      <c r="H59" s="50"/>
      <c r="I59" s="50"/>
      <c r="J59" s="50"/>
      <c r="K59" s="14"/>
      <c r="L59" s="14"/>
      <c r="M59" s="14"/>
      <c r="N59" s="14"/>
      <c r="O59" s="14"/>
      <c r="P59" s="14"/>
      <c r="Q59" s="14"/>
      <c r="R59" s="49"/>
      <c r="S59" s="46"/>
      <c r="T59" s="46"/>
      <c r="U59" s="46"/>
      <c r="V59" s="46"/>
      <c r="W59" s="46"/>
      <c r="X59" s="46"/>
      <c r="Y59" s="46"/>
      <c r="Z59" s="46"/>
      <c r="AA59" s="46"/>
      <c r="AB59" s="46"/>
      <c r="AC59" s="46"/>
    </row>
    <row r="60" spans="1:29" ht="14">
      <c r="A60" s="46"/>
      <c r="B60" s="49"/>
      <c r="C60" s="50" t="s">
        <v>178</v>
      </c>
      <c r="D60" s="50"/>
      <c r="E60" s="50"/>
      <c r="F60" s="50"/>
      <c r="G60" s="50"/>
      <c r="H60" s="50"/>
      <c r="I60" s="50"/>
      <c r="J60" s="50"/>
      <c r="K60" s="14"/>
      <c r="L60" s="14"/>
      <c r="M60" s="14"/>
      <c r="N60" s="14"/>
      <c r="O60" s="14"/>
      <c r="P60" s="14"/>
      <c r="Q60" s="14"/>
      <c r="R60" s="49"/>
      <c r="S60" s="46"/>
      <c r="T60" s="46"/>
      <c r="U60" s="46"/>
      <c r="V60" s="46"/>
      <c r="W60" s="46"/>
      <c r="X60" s="46"/>
      <c r="Y60" s="46"/>
      <c r="Z60" s="46"/>
      <c r="AA60" s="46"/>
      <c r="AB60" s="46"/>
      <c r="AC60" s="46"/>
    </row>
    <row r="61" spans="1:29">
      <c r="A61" s="46"/>
      <c r="B61" s="49"/>
      <c r="C61" s="49"/>
      <c r="D61" s="49"/>
      <c r="E61" s="49"/>
      <c r="F61" s="49"/>
      <c r="G61" s="49"/>
      <c r="H61" s="49"/>
      <c r="I61" s="49"/>
      <c r="J61" s="49"/>
      <c r="K61" s="49"/>
      <c r="L61" s="49"/>
      <c r="M61" s="49"/>
      <c r="N61" s="49"/>
      <c r="O61" s="49"/>
      <c r="P61" s="49"/>
      <c r="Q61" s="49"/>
      <c r="R61" s="49"/>
      <c r="S61" s="46"/>
      <c r="T61" s="46"/>
      <c r="U61" s="46"/>
      <c r="V61" s="46"/>
      <c r="W61" s="46"/>
      <c r="X61" s="46"/>
      <c r="Y61" s="46"/>
      <c r="Z61" s="46"/>
      <c r="AA61" s="46"/>
      <c r="AB61" s="46"/>
      <c r="AC61" s="46"/>
    </row>
    <row r="62" spans="1:29">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row>
    <row r="63" spans="1:29">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row>
    <row r="64" spans="1:29">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row>
    <row r="65" spans="1:29">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row>
    <row r="66" spans="1:29">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row>
    <row r="67" spans="1:29">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row>
    <row r="68" spans="1:29">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row>
    <row r="69" spans="1:29">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row>
    <row r="70" spans="1:29">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row>
    <row r="71" spans="1:29">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row>
    <row r="72" spans="1:29">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row>
    <row r="73" spans="1:29">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row>
    <row r="74" spans="1:29">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row>
    <row r="75" spans="1:29">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row>
    <row r="76" spans="1:29">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row>
    <row r="77" spans="1:29">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row>
    <row r="78" spans="1:29">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row>
    <row r="79" spans="1:29">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row>
    <row r="80" spans="1:29">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row>
    <row r="81" spans="1:29">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row>
    <row r="82" spans="1:29">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row>
    <row r="83" spans="1:29">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row>
    <row r="84" spans="1:29">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row>
    <row r="85" spans="1:29">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row>
    <row r="86" spans="1:29">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row>
    <row r="87" spans="1:29">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row>
    <row r="88" spans="1:29">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row>
    <row r="89" spans="1:29">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row>
    <row r="90" spans="1:29">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row>
    <row r="91" spans="1:29">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row>
    <row r="92" spans="1:29">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row>
    <row r="93" spans="1:29">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row>
    <row r="94" spans="1:29">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row>
    <row r="95" spans="1:29">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row>
    <row r="96" spans="1:29">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row>
    <row r="97" spans="1:29">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row>
    <row r="98" spans="1:29">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row>
    <row r="99" spans="1:29">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row>
    <row r="100" spans="1:29">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row>
    <row r="101" spans="1:29">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row>
    <row r="102" spans="1:29">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row>
    <row r="103" spans="1:29">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row>
    <row r="104" spans="1:29">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row>
    <row r="105" spans="1:29">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row>
    <row r="106" spans="1:29">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row>
    <row r="107" spans="1:29">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row>
    <row r="108" spans="1:29">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row>
    <row r="109" spans="1:29">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row>
    <row r="110" spans="1:29">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row>
  </sheetData>
  <mergeCells count="3">
    <mergeCell ref="D21:P44"/>
    <mergeCell ref="C6:Q6"/>
    <mergeCell ref="C8:Q8"/>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49"/>
  <sheetViews>
    <sheetView zoomScale="185" zoomScaleNormal="185" zoomScalePageLayoutView="131" workbookViewId="0">
      <selection activeCell="AP17" sqref="AP17:AP18"/>
    </sheetView>
  </sheetViews>
  <sheetFormatPr baseColWidth="10" defaultColWidth="9.3984375" defaultRowHeight="13"/>
  <cols>
    <col min="1" max="1" width="9.3984375" style="15"/>
    <col min="2" max="6" width="32.3984375" style="1" customWidth="1"/>
    <col min="7" max="7" width="37" style="1" customWidth="1"/>
    <col min="8" max="8" width="73.796875" style="1" customWidth="1"/>
    <col min="9" max="9" width="21.796875" style="1" customWidth="1"/>
    <col min="10" max="14" width="22.796875" style="3" customWidth="1"/>
    <col min="15" max="15" width="41.59765625" style="1" customWidth="1"/>
    <col min="16" max="16" width="32" style="1" customWidth="1"/>
    <col min="17" max="25" width="30.19921875" style="9" customWidth="1"/>
    <col min="26" max="26" width="30.19921875" style="11" customWidth="1"/>
    <col min="27" max="27" width="30.19921875" style="10" customWidth="1"/>
    <col min="28" max="38" width="27.3984375" style="1" customWidth="1"/>
    <col min="39" max="40" width="28" style="1" customWidth="1"/>
    <col min="41" max="51" width="27.3984375" style="1" customWidth="1"/>
    <col min="52" max="52" width="28.19921875" style="10" customWidth="1"/>
    <col min="53" max="57" width="40.19921875" style="1" customWidth="1"/>
    <col min="58" max="61" width="9.3984375" style="1"/>
    <col min="62" max="62" width="18.3984375" style="1" customWidth="1"/>
    <col min="63" max="63" width="23.59765625" style="1" customWidth="1"/>
    <col min="64" max="64" width="22.3984375" style="1" customWidth="1"/>
    <col min="65" max="65" width="32.796875" style="1" customWidth="1"/>
    <col min="66" max="66" width="16.59765625" style="1" bestFit="1" customWidth="1"/>
    <col min="67" max="67" width="16.19921875" style="1" customWidth="1"/>
    <col min="68" max="68" width="13.796875" style="1" bestFit="1" customWidth="1"/>
    <col min="69" max="69" width="15.59765625" style="1" bestFit="1" customWidth="1"/>
    <col min="70" max="70" width="16.796875" style="1" customWidth="1"/>
    <col min="71" max="16384" width="9.3984375" style="1"/>
  </cols>
  <sheetData>
    <row r="1" spans="2:57" s="15" customFormat="1">
      <c r="J1" s="128"/>
      <c r="K1" s="128"/>
      <c r="L1" s="128"/>
      <c r="M1" s="128"/>
      <c r="N1" s="128"/>
      <c r="Q1" s="129"/>
      <c r="R1" s="129"/>
      <c r="S1" s="129"/>
      <c r="T1" s="129"/>
      <c r="U1" s="129"/>
      <c r="V1" s="129"/>
      <c r="W1" s="129"/>
      <c r="X1" s="129"/>
      <c r="Y1" s="129"/>
      <c r="Z1" s="130"/>
      <c r="AA1" s="131"/>
      <c r="AZ1" s="131"/>
    </row>
    <row r="2" spans="2:57" s="15" customFormat="1">
      <c r="J2" s="128"/>
      <c r="K2" s="128"/>
      <c r="L2" s="128"/>
      <c r="M2" s="128"/>
      <c r="N2" s="128"/>
      <c r="Q2" s="129"/>
      <c r="R2" s="129"/>
      <c r="S2" s="129"/>
      <c r="T2" s="129"/>
      <c r="U2" s="129"/>
      <c r="V2" s="129"/>
      <c r="W2" s="129"/>
      <c r="X2" s="129"/>
      <c r="Y2" s="129"/>
      <c r="Z2" s="130"/>
      <c r="AA2" s="131"/>
      <c r="AZ2" s="131"/>
    </row>
    <row r="3" spans="2:57" ht="24">
      <c r="B3" s="66" t="s">
        <v>187</v>
      </c>
      <c r="C3" s="66"/>
      <c r="D3" s="66"/>
      <c r="E3" s="53"/>
      <c r="F3" s="53"/>
      <c r="G3" s="54"/>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row>
    <row r="4" spans="2:57" ht="14">
      <c r="B4" s="67" t="s">
        <v>64</v>
      </c>
      <c r="C4" s="67"/>
      <c r="D4" s="67"/>
      <c r="E4" s="54"/>
      <c r="F4" s="54"/>
      <c r="G4" s="54"/>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row>
    <row r="5" spans="2:57" ht="14">
      <c r="B5" s="67" t="s">
        <v>319</v>
      </c>
      <c r="C5" s="67"/>
      <c r="D5" s="67"/>
      <c r="E5" s="54"/>
      <c r="F5" s="54"/>
      <c r="G5" s="54"/>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row>
    <row r="6" spans="2:57" ht="14">
      <c r="B6" s="67"/>
      <c r="C6" s="67"/>
      <c r="D6" s="67"/>
      <c r="E6" s="54"/>
      <c r="F6" s="54"/>
      <c r="G6" s="54"/>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row>
    <row r="7" spans="2:57" ht="24" customHeight="1">
      <c r="B7" s="65" t="s">
        <v>76</v>
      </c>
      <c r="C7" s="68"/>
      <c r="D7" s="68"/>
      <c r="E7" s="36"/>
      <c r="F7" s="36"/>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9"/>
      <c r="AP7" s="64" t="s">
        <v>77</v>
      </c>
      <c r="AQ7" s="49"/>
      <c r="AR7" s="49"/>
      <c r="AS7" s="49"/>
      <c r="AT7" s="49"/>
      <c r="AU7" s="49"/>
      <c r="AV7" s="49"/>
      <c r="AW7" s="49"/>
      <c r="AX7" s="49"/>
      <c r="AY7" s="49"/>
      <c r="AZ7" s="49"/>
      <c r="BA7" s="49"/>
      <c r="BB7" s="49"/>
      <c r="BC7" s="49"/>
      <c r="BD7" s="49"/>
      <c r="BE7" s="49"/>
    </row>
    <row r="8" spans="2:57" ht="50" customHeight="1">
      <c r="B8" s="22" t="s">
        <v>206</v>
      </c>
      <c r="C8" s="22" t="s">
        <v>207</v>
      </c>
      <c r="D8" s="22" t="s">
        <v>288</v>
      </c>
      <c r="E8" s="22" t="s">
        <v>201</v>
      </c>
      <c r="F8" s="22" t="s">
        <v>258</v>
      </c>
      <c r="G8" s="22" t="s">
        <v>78</v>
      </c>
      <c r="H8" s="22" t="s">
        <v>261</v>
      </c>
      <c r="I8" s="22" t="s">
        <v>65</v>
      </c>
      <c r="J8" s="22" t="s">
        <v>32</v>
      </c>
      <c r="K8" s="22" t="s">
        <v>232</v>
      </c>
      <c r="L8" s="22" t="s">
        <v>305</v>
      </c>
      <c r="M8" s="22" t="s">
        <v>323</v>
      </c>
      <c r="N8" s="22" t="s">
        <v>5</v>
      </c>
      <c r="O8" s="22" t="s">
        <v>82</v>
      </c>
      <c r="P8" s="22" t="s">
        <v>67</v>
      </c>
      <c r="Q8" s="22" t="s">
        <v>9</v>
      </c>
      <c r="R8" s="22" t="s">
        <v>68</v>
      </c>
      <c r="S8" s="22" t="s">
        <v>176</v>
      </c>
      <c r="T8" s="22" t="s">
        <v>35</v>
      </c>
      <c r="U8" s="22" t="s">
        <v>168</v>
      </c>
      <c r="V8" s="43" t="s">
        <v>172</v>
      </c>
      <c r="W8" s="44" t="s">
        <v>173</v>
      </c>
      <c r="X8" s="45" t="s">
        <v>174</v>
      </c>
      <c r="Y8" s="45" t="s">
        <v>175</v>
      </c>
      <c r="Z8" s="23" t="s">
        <v>6</v>
      </c>
      <c r="AA8" s="24" t="s">
        <v>30</v>
      </c>
      <c r="AB8" s="25" t="s">
        <v>31</v>
      </c>
      <c r="AC8" s="25" t="s">
        <v>40</v>
      </c>
      <c r="AD8" s="43" t="s">
        <v>289</v>
      </c>
      <c r="AE8" s="44" t="s">
        <v>290</v>
      </c>
      <c r="AF8" s="45" t="s">
        <v>291</v>
      </c>
      <c r="AG8" s="45" t="s">
        <v>292</v>
      </c>
      <c r="AH8" s="23" t="s">
        <v>293</v>
      </c>
      <c r="AI8" s="24" t="s">
        <v>294</v>
      </c>
      <c r="AJ8" s="25" t="s">
        <v>295</v>
      </c>
      <c r="AK8" s="25" t="s">
        <v>296</v>
      </c>
      <c r="AL8" s="22" t="s">
        <v>18</v>
      </c>
      <c r="AM8" s="22" t="s">
        <v>169</v>
      </c>
      <c r="AN8" s="22" t="s">
        <v>181</v>
      </c>
      <c r="AO8" s="22" t="s">
        <v>75</v>
      </c>
      <c r="AP8" s="43" t="s">
        <v>281</v>
      </c>
      <c r="AQ8" s="43" t="s">
        <v>282</v>
      </c>
      <c r="AR8" s="43" t="s">
        <v>283</v>
      </c>
      <c r="AS8" s="43" t="s">
        <v>284</v>
      </c>
      <c r="AT8" s="43" t="s">
        <v>297</v>
      </c>
      <c r="AU8" s="43" t="s">
        <v>298</v>
      </c>
      <c r="AV8" s="43" t="s">
        <v>299</v>
      </c>
      <c r="AW8" s="43" t="s">
        <v>300</v>
      </c>
      <c r="AX8" s="25" t="s">
        <v>38</v>
      </c>
      <c r="AY8" s="22" t="s">
        <v>37</v>
      </c>
      <c r="AZ8" s="22" t="s">
        <v>36</v>
      </c>
      <c r="BA8" s="25" t="s">
        <v>79</v>
      </c>
      <c r="BB8" s="25" t="s">
        <v>301</v>
      </c>
      <c r="BC8" s="35" t="s">
        <v>302</v>
      </c>
      <c r="BD8" s="35" t="s">
        <v>303</v>
      </c>
      <c r="BE8" s="26" t="s">
        <v>304</v>
      </c>
    </row>
    <row r="9" spans="2:57" ht="14">
      <c r="B9" s="27" t="s">
        <v>209</v>
      </c>
      <c r="C9" s="30" t="s">
        <v>197</v>
      </c>
      <c r="D9" s="30" t="s">
        <v>203</v>
      </c>
      <c r="E9" s="27" t="s">
        <v>41</v>
      </c>
      <c r="F9" s="116" t="s">
        <v>259</v>
      </c>
      <c r="G9" s="30" t="s">
        <v>189</v>
      </c>
      <c r="H9" s="31" t="s">
        <v>262</v>
      </c>
      <c r="I9" s="30"/>
      <c r="J9" s="30" t="s">
        <v>61</v>
      </c>
      <c r="K9" s="116" t="s">
        <v>260</v>
      </c>
      <c r="L9" s="116" t="s">
        <v>260</v>
      </c>
      <c r="M9" s="116" t="s">
        <v>260</v>
      </c>
      <c r="N9" s="32">
        <v>2021</v>
      </c>
      <c r="O9" s="30" t="s">
        <v>89</v>
      </c>
      <c r="P9" s="30" t="s">
        <v>15</v>
      </c>
      <c r="Q9" s="30" t="s">
        <v>23</v>
      </c>
      <c r="R9" s="30" t="s">
        <v>99</v>
      </c>
      <c r="S9" s="30"/>
      <c r="T9" s="30">
        <v>1</v>
      </c>
      <c r="U9" s="30"/>
      <c r="V9" s="61">
        <f>SUM($W9:$Y9)</f>
        <v>21000000</v>
      </c>
      <c r="W9" s="58">
        <v>1000000</v>
      </c>
      <c r="X9" s="59">
        <v>10000000</v>
      </c>
      <c r="Y9" s="59">
        <v>10000000</v>
      </c>
      <c r="Z9" s="33">
        <f>SUM($AA9:$AC9)</f>
        <v>19090909.090909086</v>
      </c>
      <c r="AA9" s="60">
        <f>W9*1/(IF($N9='Front page'!$D$53,'Front page'!$E$53,IF($N9='Front page'!$D$54,'Front page'!$E$54,IF($N9='Front page'!$D$55,'Front page'!$E$55,IF($N9='Front page'!$D$56,'Front page'!$E$56,IF($N9='Front page'!$D$57,'Front page'!$E$57,IF($N9='Front page'!$D$58,'Front page'!$E$58)))))))</f>
        <v>909090.90909090906</v>
      </c>
      <c r="AB9" s="60">
        <f>X9*1/(IF($N9='Front page'!$D$53,'Front page'!$E$53,IF($N9='Front page'!$D$54,'Front page'!$E$54,IF($N9='Front page'!$D$55,'Front page'!$E$55,IF($N9='Front page'!$D$56,'Front page'!$E$56,IF($N9='Front page'!$D$57,'Front page'!$E$57,IF($N9='Front page'!$D$58,'Front page'!$E$58)))))))</f>
        <v>9090909.0909090899</v>
      </c>
      <c r="AC9" s="60">
        <f>Y9*1/(IF($N9='Front page'!$D$53,'Front page'!$E$53,IF($N9='Front page'!$D$54,'Front page'!$E$54,IF($N9='Front page'!$D$55,'Front page'!$E$55,IF($N9='Front page'!$D$56,'Front page'!$E$56,IF($N9='Front page'!$D$57,'Front page'!$E$57,IF($N9='Front page'!$D$58,'Front page'!$E$58)))))))</f>
        <v>9090909.0909090899</v>
      </c>
      <c r="AD9" s="62">
        <f>SUM('CF Tracking Template'!$AE9:$AG9)</f>
        <v>21000000</v>
      </c>
      <c r="AE9" s="63">
        <v>1000000</v>
      </c>
      <c r="AF9" s="59">
        <v>10000000</v>
      </c>
      <c r="AG9" s="59">
        <v>10000000</v>
      </c>
      <c r="AH9" s="33">
        <f>SUM(AI9:AK9)</f>
        <v>19090909.090909086</v>
      </c>
      <c r="AI9" s="33">
        <f>AE9*1/(IF($N9='Front page'!$D$53,'Front page'!$E$53,IF($N9='Front page'!$D$54,'Front page'!$E$54,IF($N9='Front page'!$D$55,'Front page'!$E$55,IF($N9='Front page'!$D$56,'Front page'!$E$56,IF($N9='Front page'!$D$57,'Front page'!$E$57,IF($N9='Front page'!$D$58,'Front page'!$E$58)))))))</f>
        <v>909090.90909090906</v>
      </c>
      <c r="AJ9" s="33">
        <f>AF9*1/(IF($N9='Front page'!$D$53,'Front page'!$E$53,IF($N9='Front page'!$D$54,'Front page'!$E$54,IF($N9='Front page'!$D$55,'Front page'!$E$55,IF($N9='Front page'!$D$56,'Front page'!$E$56,IF($N9='Front page'!$D$57,'Front page'!$E$57,IF($N9='Front page'!$D$58,'Front page'!$E$58)))))))</f>
        <v>9090909.0909090899</v>
      </c>
      <c r="AK9" s="33">
        <f>AG9*1/(IF($N9='Front page'!$D$53,'Front page'!$E$53,IF($N9='Front page'!$D$54,'Front page'!$E$54,IF($N9='Front page'!$D$55,'Front page'!$E$55,IF($N9='Front page'!$D$56,'Front page'!$E$56,IF($N9='Front page'!$D$57,'Front page'!$E$57,IF($N9='Front page'!$D$58,'Front page'!$E$58)))))))</f>
        <v>9090909.0909090899</v>
      </c>
      <c r="AL9" s="30" t="s">
        <v>95</v>
      </c>
      <c r="AM9" s="30" t="s">
        <v>271</v>
      </c>
      <c r="AN9" s="30" t="s">
        <v>183</v>
      </c>
      <c r="AO9" s="30" t="s">
        <v>285</v>
      </c>
      <c r="AP9" s="59">
        <f>SUM('CF Tracking Template'!$AQ9:$AS9)</f>
        <v>21000000</v>
      </c>
      <c r="AQ9" s="59">
        <f>'CF Tracking Template'!$T9*'CF Tracking Template'!$W9</f>
        <v>1000000</v>
      </c>
      <c r="AR9" s="59">
        <f>'CF Tracking Template'!$T9*'CF Tracking Template'!$X9</f>
        <v>10000000</v>
      </c>
      <c r="AS9" s="59">
        <f>'CF Tracking Template'!$T9*'CF Tracking Template'!$Y9</f>
        <v>10000000</v>
      </c>
      <c r="AT9" s="59">
        <f>SUM('CF Tracking Template'!$AU9:$AW9)</f>
        <v>21000000</v>
      </c>
      <c r="AU9" s="59">
        <f>'CF Tracking Template'!$T9*'CF Tracking Template'!$AE9</f>
        <v>1000000</v>
      </c>
      <c r="AV9" s="59">
        <f>'CF Tracking Template'!$T9*'CF Tracking Template'!$AF9</f>
        <v>10000000</v>
      </c>
      <c r="AW9" s="120">
        <f>'CF Tracking Template'!$T9*'CF Tracking Template'!$AG9</f>
        <v>10000000</v>
      </c>
      <c r="AX9" s="33">
        <f>SUM('CF Tracking Template'!$AY9:$BA9)</f>
        <v>19090909.090909086</v>
      </c>
      <c r="AY9" s="33">
        <f>'CF Tracking Template'!$T9*'CF Tracking Template'!$AA9</f>
        <v>909090.90909090906</v>
      </c>
      <c r="AZ9" s="33">
        <f>'CF Tracking Template'!$T9*'CF Tracking Template'!$AB9</f>
        <v>9090909.0909090899</v>
      </c>
      <c r="BA9" s="33">
        <f>'CF Tracking Template'!$T9*'CF Tracking Template'!$AC9</f>
        <v>9090909.0909090899</v>
      </c>
      <c r="BB9" s="33">
        <f>SUM('CF Tracking Template'!$BC9:$BE9)</f>
        <v>19090909.090909086</v>
      </c>
      <c r="BC9" s="33">
        <f>'CF Tracking Template'!$T9*'CF Tracking Template'!$AI9</f>
        <v>909090.90909090906</v>
      </c>
      <c r="BD9" s="33">
        <f>'CF Tracking Template'!$T9*'CF Tracking Template'!$AJ9</f>
        <v>9090909.0909090899</v>
      </c>
      <c r="BE9" s="34">
        <f>'CF Tracking Template'!$T9*'CF Tracking Template'!$AK9</f>
        <v>9090909.0909090899</v>
      </c>
    </row>
    <row r="10" spans="2:57" ht="14">
      <c r="B10" s="27" t="s">
        <v>209</v>
      </c>
      <c r="C10" s="30" t="s">
        <v>198</v>
      </c>
      <c r="D10" s="30" t="s">
        <v>202</v>
      </c>
      <c r="E10" s="27" t="s">
        <v>42</v>
      </c>
      <c r="F10" s="116" t="s">
        <v>259</v>
      </c>
      <c r="G10" s="30" t="s">
        <v>188</v>
      </c>
      <c r="H10" s="31" t="s">
        <v>263</v>
      </c>
      <c r="I10" s="30"/>
      <c r="J10" s="30" t="s">
        <v>61</v>
      </c>
      <c r="K10" s="116" t="s">
        <v>259</v>
      </c>
      <c r="L10" s="116" t="s">
        <v>259</v>
      </c>
      <c r="M10" s="116" t="s">
        <v>260</v>
      </c>
      <c r="N10" s="32">
        <v>2022</v>
      </c>
      <c r="O10" s="30" t="s">
        <v>90</v>
      </c>
      <c r="P10" s="30" t="s">
        <v>15</v>
      </c>
      <c r="Q10" s="30" t="s">
        <v>24</v>
      </c>
      <c r="R10" s="30" t="s">
        <v>107</v>
      </c>
      <c r="S10" s="30"/>
      <c r="T10" s="30">
        <v>0.5</v>
      </c>
      <c r="U10" s="30"/>
      <c r="V10" s="61">
        <f t="shared" ref="V10:V49" si="0">SUM($W10:$Y10)</f>
        <v>42000000</v>
      </c>
      <c r="W10" s="58">
        <v>5000000</v>
      </c>
      <c r="X10" s="59">
        <v>30000000</v>
      </c>
      <c r="Y10" s="59">
        <v>7000000</v>
      </c>
      <c r="Z10" s="33">
        <f t="shared" ref="Z10:Z17" si="1">SUM($AA10:$AC10)</f>
        <v>35000000</v>
      </c>
      <c r="AA10" s="60">
        <f>W10*1/(IF($N10='Front page'!$D$53,'Front page'!$E$53,IF($N10='Front page'!$D$54,'Front page'!$E$54,IF($N10='Front page'!$D$55,'Front page'!$E$55,IF($N10='Front page'!$D$56,'Front page'!$E$56,IF($N10='Front page'!$D$57,'Front page'!$E$57,IF($N10='Front page'!$D$58,'Front page'!$E$58)))))))</f>
        <v>4166666.666666667</v>
      </c>
      <c r="AB10" s="60">
        <f>X10*1/(IF($N10='Front page'!$D$53,'Front page'!$E$53,IF($N10='Front page'!$D$54,'Front page'!$E$54,IF($N10='Front page'!$D$55,'Front page'!$E$55,IF($N10='Front page'!$D$56,'Front page'!$E$56,IF($N10='Front page'!$D$57,'Front page'!$E$57,IF($N10='Front page'!$D$58,'Front page'!$E$58)))))))</f>
        <v>25000000</v>
      </c>
      <c r="AC10" s="60">
        <f>Y10*1/(IF($N10='Front page'!$D$53,'Front page'!$E$53,IF($N10='Front page'!$D$54,'Front page'!$E$54,IF($N10='Front page'!$D$55,'Front page'!$E$55,IF($N10='Front page'!$D$56,'Front page'!$E$56,IF($N10='Front page'!$D$57,'Front page'!$E$57,IF($N10='Front page'!$D$58,'Front page'!$E$58)))))))</f>
        <v>5833333.333333334</v>
      </c>
      <c r="AD10" s="62">
        <f>SUM('CF Tracking Template'!$AE10:$AG10)</f>
        <v>24500000</v>
      </c>
      <c r="AE10" s="63">
        <v>2500000</v>
      </c>
      <c r="AF10" s="59">
        <v>15000000</v>
      </c>
      <c r="AG10" s="59">
        <v>7000000</v>
      </c>
      <c r="AH10" s="33">
        <f t="shared" ref="AH10:AH49" si="2">SUM(AI10:AK10)</f>
        <v>20416666.666666668</v>
      </c>
      <c r="AI10" s="33">
        <f>AE10*1/(IF($N10='Front page'!$D$53,'Front page'!$E$53,IF($N10='Front page'!$D$54,'Front page'!$E$54,IF($N10='Front page'!$D$55,'Front page'!$E$55,IF($N10='Front page'!$D$56,'Front page'!$E$56,IF($N10='Front page'!$D$57,'Front page'!$E$57,IF($N10='Front page'!$D$58,'Front page'!$E$58)))))))</f>
        <v>2083333.3333333335</v>
      </c>
      <c r="AJ10" s="33">
        <f>AF10*1/(IF($N10='Front page'!$D$53,'Front page'!$E$53,IF($N10='Front page'!$D$54,'Front page'!$E$54,IF($N10='Front page'!$D$55,'Front page'!$E$55,IF($N10='Front page'!$D$56,'Front page'!$E$56,IF($N10='Front page'!$D$57,'Front page'!$E$57,IF($N10='Front page'!$D$58,'Front page'!$E$58)))))))</f>
        <v>12500000</v>
      </c>
      <c r="AK10" s="33">
        <f>AG10*1/(IF($N10='Front page'!$D$53,'Front page'!$E$53,IF($N10='Front page'!$D$54,'Front page'!$E$54,IF($N10='Front page'!$D$55,'Front page'!$E$55,IF($N10='Front page'!$D$56,'Front page'!$E$56,IF($N10='Front page'!$D$57,'Front page'!$E$57,IF($N10='Front page'!$D$58,'Front page'!$E$58)))))))</f>
        <v>5833333.333333334</v>
      </c>
      <c r="AL10" s="30" t="s">
        <v>96</v>
      </c>
      <c r="AM10" s="30" t="s">
        <v>272</v>
      </c>
      <c r="AN10" s="30" t="s">
        <v>183</v>
      </c>
      <c r="AO10" s="30" t="s">
        <v>285</v>
      </c>
      <c r="AP10" s="59">
        <f>SUM('CF Tracking Template'!$AQ10:$AS10)</f>
        <v>21000000</v>
      </c>
      <c r="AQ10" s="59">
        <f>'CF Tracking Template'!$T10*'CF Tracking Template'!$W10</f>
        <v>2500000</v>
      </c>
      <c r="AR10" s="59">
        <f>'CF Tracking Template'!$T10*'CF Tracking Template'!$X10</f>
        <v>15000000</v>
      </c>
      <c r="AS10" s="59">
        <f>'CF Tracking Template'!$T10*'CF Tracking Template'!$Y10</f>
        <v>3500000</v>
      </c>
      <c r="AT10" s="59">
        <f>SUM('CF Tracking Template'!$AU10:$AW10)</f>
        <v>12250000</v>
      </c>
      <c r="AU10" s="59">
        <f>'CF Tracking Template'!$T10*'CF Tracking Template'!$AE10</f>
        <v>1250000</v>
      </c>
      <c r="AV10" s="59">
        <f>'CF Tracking Template'!$T10*'CF Tracking Template'!$AF10</f>
        <v>7500000</v>
      </c>
      <c r="AW10" s="120">
        <f>'CF Tracking Template'!$T10*'CF Tracking Template'!$AG10</f>
        <v>3500000</v>
      </c>
      <c r="AX10" s="33">
        <f>SUM('CF Tracking Template'!$AY10:$BA10)</f>
        <v>17500000</v>
      </c>
      <c r="AY10" s="33">
        <f>'CF Tracking Template'!$T10*'CF Tracking Template'!$AA10</f>
        <v>2083333.3333333335</v>
      </c>
      <c r="AZ10" s="33">
        <f>'CF Tracking Template'!$T10*'CF Tracking Template'!$AB10</f>
        <v>12500000</v>
      </c>
      <c r="BA10" s="33">
        <f>'CF Tracking Template'!$T10*'CF Tracking Template'!$AC10</f>
        <v>2916666.666666667</v>
      </c>
      <c r="BB10" s="33">
        <f>SUM('CF Tracking Template'!$BC10:$BE10)</f>
        <v>10208333.333333334</v>
      </c>
      <c r="BC10" s="33">
        <f>'CF Tracking Template'!$T10*'CF Tracking Template'!$AI10</f>
        <v>1041666.6666666667</v>
      </c>
      <c r="BD10" s="33">
        <f>'CF Tracking Template'!$T10*'CF Tracking Template'!$AJ10</f>
        <v>6250000</v>
      </c>
      <c r="BE10" s="34">
        <f>'CF Tracking Template'!$T10*'CF Tracking Template'!$AK10</f>
        <v>2916666.666666667</v>
      </c>
    </row>
    <row r="11" spans="2:57" ht="14">
      <c r="B11" s="27" t="s">
        <v>209</v>
      </c>
      <c r="C11" s="30" t="s">
        <v>199</v>
      </c>
      <c r="D11" s="30" t="s">
        <v>225</v>
      </c>
      <c r="E11" s="27" t="s">
        <v>10</v>
      </c>
      <c r="F11" s="116" t="s">
        <v>260</v>
      </c>
      <c r="G11" s="30" t="s">
        <v>190</v>
      </c>
      <c r="H11" s="31" t="s">
        <v>264</v>
      </c>
      <c r="I11" s="30"/>
      <c r="J11" s="30" t="s">
        <v>61</v>
      </c>
      <c r="K11" s="116" t="s">
        <v>260</v>
      </c>
      <c r="L11" s="116" t="s">
        <v>260</v>
      </c>
      <c r="M11" s="116" t="s">
        <v>260</v>
      </c>
      <c r="N11" s="32">
        <v>2020</v>
      </c>
      <c r="O11" s="30" t="s">
        <v>87</v>
      </c>
      <c r="P11" s="30" t="s">
        <v>17</v>
      </c>
      <c r="Q11" s="30" t="s">
        <v>25</v>
      </c>
      <c r="R11" s="30" t="s">
        <v>151</v>
      </c>
      <c r="S11" s="30"/>
      <c r="T11" s="30">
        <v>0.75</v>
      </c>
      <c r="U11" s="30"/>
      <c r="V11" s="61">
        <f t="shared" si="0"/>
        <v>1500000</v>
      </c>
      <c r="W11" s="58">
        <v>1500000</v>
      </c>
      <c r="X11" s="59"/>
      <c r="Y11" s="59"/>
      <c r="Z11" s="33">
        <f t="shared" si="1"/>
        <v>1071428.5714285716</v>
      </c>
      <c r="AA11" s="60">
        <f>W11*1/(IF($N11='Front page'!$D$53,'Front page'!$E$53,IF($N11='Front page'!$D$54,'Front page'!$E$54,IF($N11='Front page'!$D$55,'Front page'!$E$55,IF($N11='Front page'!$D$56,'Front page'!$E$56,IF($N11='Front page'!$D$57,'Front page'!$E$57,IF($N11='Front page'!$D$58,'Front page'!$E$58)))))))</f>
        <v>1071428.5714285716</v>
      </c>
      <c r="AB11" s="60">
        <f>X11*1/(IF($N11='Front page'!$D$53,'Front page'!$E$53,IF($N11='Front page'!$D$54,'Front page'!$E$54,IF($N11='Front page'!$D$55,'Front page'!$E$55,IF($N11='Front page'!$D$56,'Front page'!$E$56,IF($N11='Front page'!$D$57,'Front page'!$E$57,IF($N11='Front page'!$D$58,'Front page'!$E$58)))))))</f>
        <v>0</v>
      </c>
      <c r="AC11" s="60">
        <f>Y11*1/(IF($N11='Front page'!$D$53,'Front page'!$E$53,IF($N11='Front page'!$D$54,'Front page'!$E$54,IF($N11='Front page'!$D$55,'Front page'!$E$55,IF($N11='Front page'!$D$56,'Front page'!$E$56,IF($N11='Front page'!$D$57,'Front page'!$E$57,IF($N11='Front page'!$D$58,'Front page'!$E$58)))))))</f>
        <v>0</v>
      </c>
      <c r="AD11" s="62">
        <f>SUM('CF Tracking Template'!$AE11:$AG11)</f>
        <v>500000</v>
      </c>
      <c r="AE11" s="63">
        <v>500000</v>
      </c>
      <c r="AF11" s="59"/>
      <c r="AG11" s="59"/>
      <c r="AH11" s="33">
        <f t="shared" si="2"/>
        <v>357142.85714285716</v>
      </c>
      <c r="AI11" s="33">
        <f>AE11*1/(IF($N11='Front page'!$D$53,'Front page'!$E$53,IF($N11='Front page'!$D$54,'Front page'!$E$54,IF($N11='Front page'!$D$55,'Front page'!$E$55,IF($N11='Front page'!$D$56,'Front page'!$E$56,IF($N11='Front page'!$D$57,'Front page'!$E$57,IF($N11='Front page'!$D$58,'Front page'!$E$58)))))))</f>
        <v>357142.85714285716</v>
      </c>
      <c r="AJ11" s="33">
        <f>AF11*1/(IF($N11='Front page'!$D$53,'Front page'!$E$53,IF($N11='Front page'!$D$54,'Front page'!$E$54,IF($N11='Front page'!$D$55,'Front page'!$E$55,IF($N11='Front page'!$D$56,'Front page'!$E$56,IF($N11='Front page'!$D$57,'Front page'!$E$57,IF($N11='Front page'!$D$58,'Front page'!$E$58)))))))</f>
        <v>0</v>
      </c>
      <c r="AK11" s="33">
        <f>AG11*1/(IF($N11='Front page'!$D$53,'Front page'!$E$53,IF($N11='Front page'!$D$54,'Front page'!$E$54,IF($N11='Front page'!$D$55,'Front page'!$E$55,IF($N11='Front page'!$D$56,'Front page'!$E$56,IF($N11='Front page'!$D$57,'Front page'!$E$57,IF($N11='Front page'!$D$58,'Front page'!$E$58)))))))</f>
        <v>0</v>
      </c>
      <c r="AL11" s="30" t="s">
        <v>34</v>
      </c>
      <c r="AM11" s="30" t="s">
        <v>276</v>
      </c>
      <c r="AN11" s="30" t="s">
        <v>184</v>
      </c>
      <c r="AO11" s="30" t="s">
        <v>285</v>
      </c>
      <c r="AP11" s="59">
        <f>SUM('CF Tracking Template'!$AQ11:$AS11)</f>
        <v>1125000</v>
      </c>
      <c r="AQ11" s="59">
        <f>'CF Tracking Template'!$T11*'CF Tracking Template'!$W11</f>
        <v>1125000</v>
      </c>
      <c r="AR11" s="59">
        <f>'CF Tracking Template'!$T11*'CF Tracking Template'!$X11</f>
        <v>0</v>
      </c>
      <c r="AS11" s="59">
        <f>'CF Tracking Template'!$T11*'CF Tracking Template'!$Y11</f>
        <v>0</v>
      </c>
      <c r="AT11" s="59">
        <f>SUM('CF Tracking Template'!$AU11:$AW11)</f>
        <v>375000</v>
      </c>
      <c r="AU11" s="59">
        <f>'CF Tracking Template'!$T11*'CF Tracking Template'!$AE11</f>
        <v>375000</v>
      </c>
      <c r="AV11" s="59">
        <f>'CF Tracking Template'!$T11*'CF Tracking Template'!$AF11</f>
        <v>0</v>
      </c>
      <c r="AW11" s="120">
        <f>'CF Tracking Template'!$T11*'CF Tracking Template'!$AG11</f>
        <v>0</v>
      </c>
      <c r="AX11" s="33">
        <f>SUM('CF Tracking Template'!$AY11:$BA11)</f>
        <v>803571.42857142864</v>
      </c>
      <c r="AY11" s="33">
        <f>'CF Tracking Template'!$T11*'CF Tracking Template'!$AA11</f>
        <v>803571.42857142864</v>
      </c>
      <c r="AZ11" s="33">
        <f>'CF Tracking Template'!$T11*'CF Tracking Template'!$AB11</f>
        <v>0</v>
      </c>
      <c r="BA11" s="33">
        <f>'CF Tracking Template'!$T11*'CF Tracking Template'!$AC11</f>
        <v>0</v>
      </c>
      <c r="BB11" s="33">
        <f>SUM('CF Tracking Template'!$BC11:$BE11)</f>
        <v>267857.14285714284</v>
      </c>
      <c r="BC11" s="33">
        <f>'CF Tracking Template'!$T11*'CF Tracking Template'!$AI11</f>
        <v>267857.14285714284</v>
      </c>
      <c r="BD11" s="33">
        <f>'CF Tracking Template'!$T11*'CF Tracking Template'!$AJ11</f>
        <v>0</v>
      </c>
      <c r="BE11" s="34">
        <f>'CF Tracking Template'!$T11*'CF Tracking Template'!$AK11</f>
        <v>0</v>
      </c>
    </row>
    <row r="12" spans="2:57" ht="14">
      <c r="B12" s="27" t="s">
        <v>209</v>
      </c>
      <c r="C12" s="30" t="s">
        <v>200</v>
      </c>
      <c r="D12" s="30" t="s">
        <v>203</v>
      </c>
      <c r="E12" s="27" t="s">
        <v>41</v>
      </c>
      <c r="F12" s="116" t="s">
        <v>259</v>
      </c>
      <c r="G12" s="30" t="s">
        <v>191</v>
      </c>
      <c r="H12" s="31" t="s">
        <v>265</v>
      </c>
      <c r="I12" s="30"/>
      <c r="J12" s="30" t="s">
        <v>62</v>
      </c>
      <c r="K12" s="116" t="s">
        <v>260</v>
      </c>
      <c r="L12" s="116" t="s">
        <v>259</v>
      </c>
      <c r="M12" s="116" t="s">
        <v>260</v>
      </c>
      <c r="N12" s="32">
        <v>2022</v>
      </c>
      <c r="O12" s="30" t="s">
        <v>86</v>
      </c>
      <c r="P12" s="30" t="s">
        <v>16</v>
      </c>
      <c r="Q12" s="30" t="s">
        <v>26</v>
      </c>
      <c r="R12" s="30" t="s">
        <v>143</v>
      </c>
      <c r="S12" s="30"/>
      <c r="T12" s="30">
        <v>1</v>
      </c>
      <c r="U12" s="30"/>
      <c r="V12" s="61">
        <f t="shared" si="0"/>
        <v>500000</v>
      </c>
      <c r="W12" s="58">
        <v>500000</v>
      </c>
      <c r="X12" s="59"/>
      <c r="Y12" s="59"/>
      <c r="Z12" s="33">
        <f t="shared" si="1"/>
        <v>416666.66666666669</v>
      </c>
      <c r="AA12" s="60">
        <f>W12*1/(IF($N12='Front page'!$D$53,'Front page'!$E$53,IF($N12='Front page'!$D$54,'Front page'!$E$54,IF($N12='Front page'!$D$55,'Front page'!$E$55,IF($N12='Front page'!$D$56,'Front page'!$E$56,IF($N12='Front page'!$D$57,'Front page'!$E$57,IF($N12='Front page'!$D$58,'Front page'!$E$58)))))))</f>
        <v>416666.66666666669</v>
      </c>
      <c r="AB12" s="60">
        <f>X12*1/(IF($N12='Front page'!$D$53,'Front page'!$E$53,IF($N12='Front page'!$D$54,'Front page'!$E$54,IF($N12='Front page'!$D$55,'Front page'!$E$55,IF($N12='Front page'!$D$56,'Front page'!$E$56,IF($N12='Front page'!$D$57,'Front page'!$E$57,IF($N12='Front page'!$D$58,'Front page'!$E$58)))))))</f>
        <v>0</v>
      </c>
      <c r="AC12" s="60">
        <f>Y12*1/(IF($N12='Front page'!$D$53,'Front page'!$E$53,IF($N12='Front page'!$D$54,'Front page'!$E$54,IF($N12='Front page'!$D$55,'Front page'!$E$55,IF($N12='Front page'!$D$56,'Front page'!$E$56,IF($N12='Front page'!$D$57,'Front page'!$E$57,IF($N12='Front page'!$D$58,'Front page'!$E$58)))))))</f>
        <v>0</v>
      </c>
      <c r="AD12" s="62">
        <f>SUM('CF Tracking Template'!$AE12:$AG12)</f>
        <v>5000000</v>
      </c>
      <c r="AE12" s="63">
        <v>5000000</v>
      </c>
      <c r="AF12" s="59"/>
      <c r="AG12" s="59"/>
      <c r="AH12" s="33">
        <f t="shared" si="2"/>
        <v>4166666.666666667</v>
      </c>
      <c r="AI12" s="33">
        <f>AE12*1/(IF($N12='Front page'!$D$53,'Front page'!$E$53,IF($N12='Front page'!$D$54,'Front page'!$E$54,IF($N12='Front page'!$D$55,'Front page'!$E$55,IF($N12='Front page'!$D$56,'Front page'!$E$56,IF($N12='Front page'!$D$57,'Front page'!$E$57,IF($N12='Front page'!$D$58,'Front page'!$E$58)))))))</f>
        <v>4166666.666666667</v>
      </c>
      <c r="AJ12" s="33">
        <f>AF12*1/(IF($N12='Front page'!$D$53,'Front page'!$E$53,IF($N12='Front page'!$D$54,'Front page'!$E$54,IF($N12='Front page'!$D$55,'Front page'!$E$55,IF($N12='Front page'!$D$56,'Front page'!$E$56,IF($N12='Front page'!$D$57,'Front page'!$E$57,IF($N12='Front page'!$D$58,'Front page'!$E$58)))))))</f>
        <v>0</v>
      </c>
      <c r="AK12" s="33">
        <f>AG12*1/(IF($N12='Front page'!$D$53,'Front page'!$E$53,IF($N12='Front page'!$D$54,'Front page'!$E$54,IF($N12='Front page'!$D$55,'Front page'!$E$55,IF($N12='Front page'!$D$56,'Front page'!$E$56,IF($N12='Front page'!$D$57,'Front page'!$E$57,IF($N12='Front page'!$D$58,'Front page'!$E$58)))))))</f>
        <v>0</v>
      </c>
      <c r="AL12" s="30" t="s">
        <v>2</v>
      </c>
      <c r="AM12" s="30" t="s">
        <v>273</v>
      </c>
      <c r="AN12" s="30" t="s">
        <v>184</v>
      </c>
      <c r="AO12" s="30" t="s">
        <v>285</v>
      </c>
      <c r="AP12" s="59">
        <f>SUM('CF Tracking Template'!$AQ12:$AS12)</f>
        <v>500000</v>
      </c>
      <c r="AQ12" s="59">
        <f>'CF Tracking Template'!$T12*'CF Tracking Template'!$W12</f>
        <v>500000</v>
      </c>
      <c r="AR12" s="59">
        <f>'CF Tracking Template'!$T12*'CF Tracking Template'!$X12</f>
        <v>0</v>
      </c>
      <c r="AS12" s="59">
        <f>'CF Tracking Template'!$T12*'CF Tracking Template'!$Y12</f>
        <v>0</v>
      </c>
      <c r="AT12" s="59">
        <f>SUM('CF Tracking Template'!$AU12:$AW12)</f>
        <v>5000000</v>
      </c>
      <c r="AU12" s="59">
        <f>'CF Tracking Template'!$T12*'CF Tracking Template'!$AE12</f>
        <v>5000000</v>
      </c>
      <c r="AV12" s="59">
        <f>'CF Tracking Template'!$T12*'CF Tracking Template'!$AF12</f>
        <v>0</v>
      </c>
      <c r="AW12" s="120">
        <f>'CF Tracking Template'!$T12*'CF Tracking Template'!$AG12</f>
        <v>0</v>
      </c>
      <c r="AX12" s="33">
        <f>SUM('CF Tracking Template'!$AY12:$BA12)</f>
        <v>416666.66666666669</v>
      </c>
      <c r="AY12" s="33">
        <f>'CF Tracking Template'!$T12*'CF Tracking Template'!$AA12</f>
        <v>416666.66666666669</v>
      </c>
      <c r="AZ12" s="33">
        <f>'CF Tracking Template'!$T12*'CF Tracking Template'!$AB12</f>
        <v>0</v>
      </c>
      <c r="BA12" s="33">
        <f>'CF Tracking Template'!$T12*'CF Tracking Template'!$AC12</f>
        <v>0</v>
      </c>
      <c r="BB12" s="33">
        <f>SUM('CF Tracking Template'!$BC12:$BE12)</f>
        <v>4166666.666666667</v>
      </c>
      <c r="BC12" s="33">
        <f>'CF Tracking Template'!$T12*'CF Tracking Template'!$AI12</f>
        <v>4166666.666666667</v>
      </c>
      <c r="BD12" s="33">
        <f>'CF Tracking Template'!$T12*'CF Tracking Template'!$AJ12</f>
        <v>0</v>
      </c>
      <c r="BE12" s="34">
        <f>'CF Tracking Template'!$T12*'CF Tracking Template'!$AK12</f>
        <v>0</v>
      </c>
    </row>
    <row r="13" spans="2:57" ht="14">
      <c r="B13" s="27" t="s">
        <v>209</v>
      </c>
      <c r="C13" s="30" t="s">
        <v>199</v>
      </c>
      <c r="D13" s="30" t="s">
        <v>270</v>
      </c>
      <c r="E13" s="27" t="s">
        <v>42</v>
      </c>
      <c r="F13" s="116" t="s">
        <v>259</v>
      </c>
      <c r="G13" s="30" t="s">
        <v>192</v>
      </c>
      <c r="H13" s="31" t="s">
        <v>266</v>
      </c>
      <c r="I13" s="30"/>
      <c r="J13" s="30" t="s">
        <v>61</v>
      </c>
      <c r="K13" s="116" t="s">
        <v>260</v>
      </c>
      <c r="L13" s="116" t="s">
        <v>260</v>
      </c>
      <c r="M13" s="116" t="s">
        <v>260</v>
      </c>
      <c r="N13" s="32">
        <v>2021</v>
      </c>
      <c r="O13" s="30" t="s">
        <v>89</v>
      </c>
      <c r="P13" s="30" t="s">
        <v>16</v>
      </c>
      <c r="Q13" s="30" t="s">
        <v>28</v>
      </c>
      <c r="R13" s="30" t="s">
        <v>159</v>
      </c>
      <c r="S13" s="30"/>
      <c r="T13" s="30">
        <v>0.5</v>
      </c>
      <c r="U13" s="30"/>
      <c r="V13" s="61">
        <f t="shared" si="0"/>
        <v>20000000</v>
      </c>
      <c r="W13" s="58">
        <v>3000000</v>
      </c>
      <c r="X13" s="59">
        <v>5000000</v>
      </c>
      <c r="Y13" s="59">
        <v>12000000</v>
      </c>
      <c r="Z13" s="33">
        <f t="shared" si="1"/>
        <v>18181818.18181818</v>
      </c>
      <c r="AA13" s="60">
        <f>W13*1/(IF($N13='Front page'!$D$53,'Front page'!$E$53,IF($N13='Front page'!$D$54,'Front page'!$E$54,IF($N13='Front page'!$D$55,'Front page'!$E$55,IF($N13='Front page'!$D$56,'Front page'!$E$56,IF($N13='Front page'!$D$57,'Front page'!$E$57,IF($N13='Front page'!$D$58,'Front page'!$E$58)))))))</f>
        <v>2727272.7272727271</v>
      </c>
      <c r="AB13" s="60">
        <f>X13*1/(IF($N13='Front page'!$D$53,'Front page'!$E$53,IF($N13='Front page'!$D$54,'Front page'!$E$54,IF($N13='Front page'!$D$55,'Front page'!$E$55,IF($N13='Front page'!$D$56,'Front page'!$E$56,IF($N13='Front page'!$D$57,'Front page'!$E$57,IF($N13='Front page'!$D$58,'Front page'!$E$58)))))))</f>
        <v>4545454.5454545449</v>
      </c>
      <c r="AC13" s="60">
        <f>Y13*1/(IF($N13='Front page'!$D$53,'Front page'!$E$53,IF($N13='Front page'!$D$54,'Front page'!$E$54,IF($N13='Front page'!$D$55,'Front page'!$E$55,IF($N13='Front page'!$D$56,'Front page'!$E$56,IF($N13='Front page'!$D$57,'Front page'!$E$57,IF($N13='Front page'!$D$58,'Front page'!$E$58)))))))</f>
        <v>10909090.909090908</v>
      </c>
      <c r="AD13" s="62"/>
      <c r="AE13" s="63"/>
      <c r="AF13" s="59"/>
      <c r="AG13" s="59"/>
      <c r="AH13" s="33">
        <f t="shared" si="2"/>
        <v>0</v>
      </c>
      <c r="AI13" s="33">
        <f>AE13*1/(IF($N13='Front page'!$D$53,'Front page'!$E$53,IF($N13='Front page'!$D$54,'Front page'!$E$54,IF($N13='Front page'!$D$55,'Front page'!$E$55,IF($N13='Front page'!$D$56,'Front page'!$E$56,IF($N13='Front page'!$D$57,'Front page'!$E$57,IF($N13='Front page'!$D$58,'Front page'!$E$58)))))))</f>
        <v>0</v>
      </c>
      <c r="AJ13" s="33">
        <f>AF13*1/(IF($N13='Front page'!$D$53,'Front page'!$E$53,IF($N13='Front page'!$D$54,'Front page'!$E$54,IF($N13='Front page'!$D$55,'Front page'!$E$55,IF($N13='Front page'!$D$56,'Front page'!$E$56,IF($N13='Front page'!$D$57,'Front page'!$E$57,IF($N13='Front page'!$D$58,'Front page'!$E$58)))))))</f>
        <v>0</v>
      </c>
      <c r="AK13" s="33">
        <f>AG13*1/(IF($N13='Front page'!$D$53,'Front page'!$E$53,IF($N13='Front page'!$D$54,'Front page'!$E$54,IF($N13='Front page'!$D$55,'Front page'!$E$55,IF($N13='Front page'!$D$56,'Front page'!$E$56,IF($N13='Front page'!$D$57,'Front page'!$E$57,IF($N13='Front page'!$D$58,'Front page'!$E$58)))))))</f>
        <v>0</v>
      </c>
      <c r="AL13" s="30" t="s">
        <v>95</v>
      </c>
      <c r="AM13" s="30" t="s">
        <v>274</v>
      </c>
      <c r="AN13" s="30" t="s">
        <v>182</v>
      </c>
      <c r="AO13" s="30" t="s">
        <v>285</v>
      </c>
      <c r="AP13" s="59">
        <f>SUM('CF Tracking Template'!$AQ13:$AS13)</f>
        <v>10000000</v>
      </c>
      <c r="AQ13" s="59">
        <f>'CF Tracking Template'!$T13*'CF Tracking Template'!$W13</f>
        <v>1500000</v>
      </c>
      <c r="AR13" s="59">
        <f>'CF Tracking Template'!$T13*'CF Tracking Template'!$X13</f>
        <v>2500000</v>
      </c>
      <c r="AS13" s="59">
        <f>'CF Tracking Template'!$T13*'CF Tracking Template'!$Y13</f>
        <v>6000000</v>
      </c>
      <c r="AT13" s="59">
        <f>SUM('CF Tracking Template'!$AU13:$AW13)</f>
        <v>0</v>
      </c>
      <c r="AU13" s="59">
        <f>'CF Tracking Template'!$T13*'CF Tracking Template'!$AE13</f>
        <v>0</v>
      </c>
      <c r="AV13" s="59">
        <f>'CF Tracking Template'!$T13*'CF Tracking Template'!$AF13</f>
        <v>0</v>
      </c>
      <c r="AW13" s="120">
        <f>'CF Tracking Template'!$T13*'CF Tracking Template'!$AG13</f>
        <v>0</v>
      </c>
      <c r="AX13" s="33">
        <f>SUM('CF Tracking Template'!$AY13:$BA13)</f>
        <v>9090909.0909090899</v>
      </c>
      <c r="AY13" s="33">
        <f>'CF Tracking Template'!$T13*'CF Tracking Template'!$AA13</f>
        <v>1363636.3636363635</v>
      </c>
      <c r="AZ13" s="33">
        <f>'CF Tracking Template'!$T13*'CF Tracking Template'!$AB13</f>
        <v>2272727.2727272725</v>
      </c>
      <c r="BA13" s="33">
        <f>'CF Tracking Template'!$T13*'CF Tracking Template'!$AC13</f>
        <v>5454545.4545454541</v>
      </c>
      <c r="BB13" s="33">
        <f>SUM('CF Tracking Template'!$BC13:$BE13)</f>
        <v>0</v>
      </c>
      <c r="BC13" s="33">
        <f>'CF Tracking Template'!$T13*'CF Tracking Template'!$AI13</f>
        <v>0</v>
      </c>
      <c r="BD13" s="33">
        <f>'CF Tracking Template'!$T13*'CF Tracking Template'!$AJ13</f>
        <v>0</v>
      </c>
      <c r="BE13" s="34">
        <f>'CF Tracking Template'!$T13*'CF Tracking Template'!$AK13</f>
        <v>0</v>
      </c>
    </row>
    <row r="14" spans="2:57" ht="14">
      <c r="B14" s="27" t="s">
        <v>210</v>
      </c>
      <c r="C14" s="30"/>
      <c r="D14" s="27" t="s">
        <v>215</v>
      </c>
      <c r="E14" s="27" t="s">
        <v>11</v>
      </c>
      <c r="F14" s="116" t="s">
        <v>260</v>
      </c>
      <c r="G14" s="27" t="s">
        <v>193</v>
      </c>
      <c r="H14" s="28" t="s">
        <v>267</v>
      </c>
      <c r="I14" s="27"/>
      <c r="J14" s="30" t="s">
        <v>61</v>
      </c>
      <c r="K14" s="116" t="s">
        <v>259</v>
      </c>
      <c r="L14" s="116" t="s">
        <v>260</v>
      </c>
      <c r="M14" s="116" t="s">
        <v>260</v>
      </c>
      <c r="N14" s="29">
        <v>2021</v>
      </c>
      <c r="O14" s="30" t="s">
        <v>85</v>
      </c>
      <c r="P14" s="27" t="s">
        <v>15</v>
      </c>
      <c r="Q14" s="27" t="s">
        <v>27</v>
      </c>
      <c r="R14" s="27" t="s">
        <v>122</v>
      </c>
      <c r="S14" s="27"/>
      <c r="T14" s="27">
        <v>0.5</v>
      </c>
      <c r="U14" s="27"/>
      <c r="V14" s="61">
        <f t="shared" si="0"/>
        <v>2000000</v>
      </c>
      <c r="W14" s="59"/>
      <c r="X14" s="59"/>
      <c r="Y14" s="59">
        <v>2000000</v>
      </c>
      <c r="Z14" s="33">
        <f t="shared" si="1"/>
        <v>1818181.8181818181</v>
      </c>
      <c r="AA14" s="60">
        <f>W14*1/(IF($N14='Front page'!$D$53,'Front page'!$E$53,IF($N14='Front page'!$D$54,'Front page'!$E$54,IF($N14='Front page'!$D$55,'Front page'!$E$55,IF($N14='Front page'!$D$56,'Front page'!$E$56,IF($N14='Front page'!$D$57,'Front page'!$E$57,IF($N14='Front page'!$D$58,'Front page'!$E$58)))))))</f>
        <v>0</v>
      </c>
      <c r="AB14" s="60">
        <f>X14*1/(IF($N14='Front page'!$D$53,'Front page'!$E$53,IF($N14='Front page'!$D$54,'Front page'!$E$54,IF($N14='Front page'!$D$55,'Front page'!$E$55,IF($N14='Front page'!$D$56,'Front page'!$E$56,IF($N14='Front page'!$D$57,'Front page'!$E$57,IF($N14='Front page'!$D$58,'Front page'!$E$58)))))))</f>
        <v>0</v>
      </c>
      <c r="AC14" s="60">
        <f>Y14*1/(IF($N14='Front page'!$D$53,'Front page'!$E$53,IF($N14='Front page'!$D$54,'Front page'!$E$54,IF($N14='Front page'!$D$55,'Front page'!$E$55,IF($N14='Front page'!$D$56,'Front page'!$E$56,IF($N14='Front page'!$D$57,'Front page'!$E$57,IF($N14='Front page'!$D$58,'Front page'!$E$58)))))))</f>
        <v>1818181.8181818181</v>
      </c>
      <c r="AD14" s="62">
        <f>SUM('CF Tracking Template'!$AE14:$AG14)</f>
        <v>1500000</v>
      </c>
      <c r="AE14" s="2"/>
      <c r="AF14" s="33"/>
      <c r="AG14" s="59">
        <v>1500000</v>
      </c>
      <c r="AH14" s="33">
        <f t="shared" ref="AH14:AH17" si="3">SUM(AI14:AK14)</f>
        <v>1363636.3636363635</v>
      </c>
      <c r="AI14" s="33">
        <f>AE14*1/(IF($N14='Front page'!$D$53,'Front page'!$E$53,IF($N14='Front page'!$D$54,'Front page'!$E$54,IF($N14='Front page'!$D$55,'Front page'!$E$55,IF($N14='Front page'!$D$56,'Front page'!$E$56,IF($N14='Front page'!$D$57,'Front page'!$E$57,IF($N14='Front page'!$D$58,'Front page'!$E$58)))))))</f>
        <v>0</v>
      </c>
      <c r="AJ14" s="33">
        <f>AF14*1/(IF($N14='Front page'!$D$53,'Front page'!$E$53,IF($N14='Front page'!$D$54,'Front page'!$E$54,IF($N14='Front page'!$D$55,'Front page'!$E$55,IF($N14='Front page'!$D$56,'Front page'!$E$56,IF($N14='Front page'!$D$57,'Front page'!$E$57,IF($N14='Front page'!$D$58,'Front page'!$E$58)))))))</f>
        <v>0</v>
      </c>
      <c r="AK14" s="33">
        <f>AG14*1/(IF($N14='Front page'!$D$53,'Front page'!$E$53,IF($N14='Front page'!$D$54,'Front page'!$E$54,IF($N14='Front page'!$D$55,'Front page'!$E$55,IF($N14='Front page'!$D$56,'Front page'!$E$56,IF($N14='Front page'!$D$57,'Front page'!$E$57,IF($N14='Front page'!$D$58,'Front page'!$E$58)))))))</f>
        <v>1363636.3636363635</v>
      </c>
      <c r="AL14" s="27" t="s">
        <v>92</v>
      </c>
      <c r="AM14" s="30" t="s">
        <v>275</v>
      </c>
      <c r="AN14" s="30" t="s">
        <v>183</v>
      </c>
      <c r="AO14" s="27" t="s">
        <v>286</v>
      </c>
      <c r="AP14" s="59">
        <f>SUM('CF Tracking Template'!$AQ14:$AS14)</f>
        <v>1000000</v>
      </c>
      <c r="AQ14" s="59">
        <f>'CF Tracking Template'!$T14*'CF Tracking Template'!$W14</f>
        <v>0</v>
      </c>
      <c r="AR14" s="59">
        <f>'CF Tracking Template'!$T14*'CF Tracking Template'!$X14</f>
        <v>0</v>
      </c>
      <c r="AS14" s="59">
        <f>'CF Tracking Template'!$T14*'CF Tracking Template'!$Y14</f>
        <v>1000000</v>
      </c>
      <c r="AT14" s="59">
        <f>SUM('CF Tracking Template'!$AU14:$AW14)</f>
        <v>750000</v>
      </c>
      <c r="AU14" s="59">
        <f>'CF Tracking Template'!$T14*'CF Tracking Template'!$AE14</f>
        <v>0</v>
      </c>
      <c r="AV14" s="59">
        <f>'CF Tracking Template'!$T14*'CF Tracking Template'!$AF14</f>
        <v>0</v>
      </c>
      <c r="AW14" s="120">
        <f>'CF Tracking Template'!$T14*'CF Tracking Template'!$AG14</f>
        <v>750000</v>
      </c>
      <c r="AX14" s="33">
        <f>SUM('CF Tracking Template'!$AY14:$BA14)</f>
        <v>909090.90909090906</v>
      </c>
      <c r="AY14" s="33">
        <f>'CF Tracking Template'!$T14*'CF Tracking Template'!$AA14</f>
        <v>0</v>
      </c>
      <c r="AZ14" s="33">
        <f>'CF Tracking Template'!$T14*'CF Tracking Template'!$AB14</f>
        <v>0</v>
      </c>
      <c r="BA14" s="33">
        <f>'CF Tracking Template'!$T14*'CF Tracking Template'!$AC14</f>
        <v>909090.90909090906</v>
      </c>
      <c r="BB14" s="33">
        <f>SUM('CF Tracking Template'!$BC14:$BE14)</f>
        <v>681818.18181818177</v>
      </c>
      <c r="BC14" s="33">
        <f>'CF Tracking Template'!$T14*'CF Tracking Template'!$AI14</f>
        <v>0</v>
      </c>
      <c r="BD14" s="33">
        <f>'CF Tracking Template'!$T14*'CF Tracking Template'!$AJ14</f>
        <v>0</v>
      </c>
      <c r="BE14" s="34">
        <f>'CF Tracking Template'!$T14*'CF Tracking Template'!$AK14</f>
        <v>681818.18181818177</v>
      </c>
    </row>
    <row r="15" spans="2:57" ht="14">
      <c r="B15" s="27" t="s">
        <v>210</v>
      </c>
      <c r="C15" s="30"/>
      <c r="D15" s="27" t="s">
        <v>216</v>
      </c>
      <c r="E15" s="27" t="s">
        <v>11</v>
      </c>
      <c r="F15" s="116" t="s">
        <v>260</v>
      </c>
      <c r="G15" s="27" t="s">
        <v>194</v>
      </c>
      <c r="H15" s="28" t="s">
        <v>268</v>
      </c>
      <c r="I15" s="27"/>
      <c r="J15" s="30" t="s">
        <v>63</v>
      </c>
      <c r="K15" s="116" t="s">
        <v>259</v>
      </c>
      <c r="L15" s="116" t="s">
        <v>260</v>
      </c>
      <c r="M15" s="116" t="s">
        <v>260</v>
      </c>
      <c r="N15" s="29">
        <v>2022</v>
      </c>
      <c r="O15" s="30" t="s">
        <v>88</v>
      </c>
      <c r="P15" s="27" t="s">
        <v>15</v>
      </c>
      <c r="Q15" s="27" t="s">
        <v>23</v>
      </c>
      <c r="R15" s="27" t="s">
        <v>102</v>
      </c>
      <c r="S15" s="27"/>
      <c r="T15" s="27">
        <v>0.75</v>
      </c>
      <c r="U15" s="27"/>
      <c r="V15" s="61">
        <f t="shared" si="0"/>
        <v>600000</v>
      </c>
      <c r="W15" s="59">
        <v>250000</v>
      </c>
      <c r="X15" s="59">
        <v>250000</v>
      </c>
      <c r="Y15" s="59">
        <v>100000</v>
      </c>
      <c r="Z15" s="33">
        <f t="shared" si="1"/>
        <v>500000</v>
      </c>
      <c r="AA15" s="60">
        <f>W15*1/(IF($N15='Front page'!$D$53,'Front page'!$E$53,IF($N15='Front page'!$D$54,'Front page'!$E$54,IF($N15='Front page'!$D$55,'Front page'!$E$55,IF($N15='Front page'!$D$56,'Front page'!$E$56,IF($N15='Front page'!$D$57,'Front page'!$E$57,IF($N15='Front page'!$D$58,'Front page'!$E$58)))))))</f>
        <v>208333.33333333334</v>
      </c>
      <c r="AB15" s="60">
        <f>X15*1/(IF($N15='Front page'!$D$53,'Front page'!$E$53,IF($N15='Front page'!$D$54,'Front page'!$E$54,IF($N15='Front page'!$D$55,'Front page'!$E$55,IF($N15='Front page'!$D$56,'Front page'!$E$56,IF($N15='Front page'!$D$57,'Front page'!$E$57,IF($N15='Front page'!$D$58,'Front page'!$E$58)))))))</f>
        <v>208333.33333333334</v>
      </c>
      <c r="AC15" s="60">
        <f>Y15*1/(IF($N15='Front page'!$D$53,'Front page'!$E$53,IF($N15='Front page'!$D$54,'Front page'!$E$54,IF($N15='Front page'!$D$55,'Front page'!$E$55,IF($N15='Front page'!$D$56,'Front page'!$E$56,IF($N15='Front page'!$D$57,'Front page'!$E$57,IF($N15='Front page'!$D$58,'Front page'!$E$58)))))))</f>
        <v>83333.333333333343</v>
      </c>
      <c r="AD15" s="62"/>
      <c r="AE15" s="59"/>
      <c r="AF15" s="59"/>
      <c r="AG15" s="59"/>
      <c r="AH15" s="33">
        <f t="shared" si="3"/>
        <v>0</v>
      </c>
      <c r="AI15" s="33">
        <f>AE15*1/(IF($N15='Front page'!$D$53,'Front page'!$E$53,IF($N15='Front page'!$D$54,'Front page'!$E$54,IF($N15='Front page'!$D$55,'Front page'!$E$55,IF($N15='Front page'!$D$56,'Front page'!$E$56,IF($N15='Front page'!$D$57,'Front page'!$E$57,IF($N15='Front page'!$D$58,'Front page'!$E$58)))))))</f>
        <v>0</v>
      </c>
      <c r="AJ15" s="33">
        <f>AF15*1/(IF($N15='Front page'!$D$53,'Front page'!$E$53,IF($N15='Front page'!$D$54,'Front page'!$E$54,IF($N15='Front page'!$D$55,'Front page'!$E$55,IF($N15='Front page'!$D$56,'Front page'!$E$56,IF($N15='Front page'!$D$57,'Front page'!$E$57,IF($N15='Front page'!$D$58,'Front page'!$E$58)))))))</f>
        <v>0</v>
      </c>
      <c r="AK15" s="33">
        <f>AG15*1/(IF($N15='Front page'!$D$53,'Front page'!$E$53,IF($N15='Front page'!$D$54,'Front page'!$E$54,IF($N15='Front page'!$D$55,'Front page'!$E$55,IF($N15='Front page'!$D$56,'Front page'!$E$56,IF($N15='Front page'!$D$57,'Front page'!$E$57,IF($N15='Front page'!$D$58,'Front page'!$E$58)))))))</f>
        <v>0</v>
      </c>
      <c r="AL15" s="27" t="s">
        <v>95</v>
      </c>
      <c r="AM15" s="30" t="s">
        <v>280</v>
      </c>
      <c r="AN15" s="30" t="s">
        <v>183</v>
      </c>
      <c r="AO15" s="27" t="s">
        <v>287</v>
      </c>
      <c r="AP15" s="59">
        <f>SUM('CF Tracking Template'!$AQ15:$AS15)</f>
        <v>450000</v>
      </c>
      <c r="AQ15" s="59">
        <f>'CF Tracking Template'!$T15*'CF Tracking Template'!$W15</f>
        <v>187500</v>
      </c>
      <c r="AR15" s="59">
        <f>'CF Tracking Template'!$T15*'CF Tracking Template'!$X15</f>
        <v>187500</v>
      </c>
      <c r="AS15" s="59">
        <f>'CF Tracking Template'!$T15*'CF Tracking Template'!$Y15</f>
        <v>75000</v>
      </c>
      <c r="AT15" s="59">
        <f>SUM('CF Tracking Template'!$AU15:$AW15)</f>
        <v>0</v>
      </c>
      <c r="AU15" s="59">
        <f>'CF Tracking Template'!$T15*'CF Tracking Template'!$AE15</f>
        <v>0</v>
      </c>
      <c r="AV15" s="59">
        <f>'CF Tracking Template'!$T15*'CF Tracking Template'!$AF15</f>
        <v>0</v>
      </c>
      <c r="AW15" s="120">
        <f>'CF Tracking Template'!$T15*'CF Tracking Template'!$AG15</f>
        <v>0</v>
      </c>
      <c r="AX15" s="33">
        <f>SUM('CF Tracking Template'!$AY15:$BA15)</f>
        <v>375000</v>
      </c>
      <c r="AY15" s="33">
        <f>'CF Tracking Template'!$T15*'CF Tracking Template'!$AA15</f>
        <v>156250</v>
      </c>
      <c r="AZ15" s="33">
        <f>'CF Tracking Template'!$T15*'CF Tracking Template'!$AB15</f>
        <v>156250</v>
      </c>
      <c r="BA15" s="33">
        <f>'CF Tracking Template'!$T15*'CF Tracking Template'!$AC15</f>
        <v>62500.000000000007</v>
      </c>
      <c r="BB15" s="33">
        <f>SUM('CF Tracking Template'!$BC15:$BE15)</f>
        <v>0</v>
      </c>
      <c r="BC15" s="33">
        <f>'CF Tracking Template'!$T15*'CF Tracking Template'!$AI15</f>
        <v>0</v>
      </c>
      <c r="BD15" s="33">
        <f>'CF Tracking Template'!$T15*'CF Tracking Template'!$AJ15</f>
        <v>0</v>
      </c>
      <c r="BE15" s="34">
        <f>'CF Tracking Template'!$T15*'CF Tracking Template'!$AK15</f>
        <v>0</v>
      </c>
    </row>
    <row r="16" spans="2:57" ht="14">
      <c r="B16" s="27" t="s">
        <v>210</v>
      </c>
      <c r="C16" s="30"/>
      <c r="D16" s="30" t="s">
        <v>202</v>
      </c>
      <c r="E16" s="27" t="s">
        <v>42</v>
      </c>
      <c r="F16" s="116" t="s">
        <v>259</v>
      </c>
      <c r="G16" s="27" t="s">
        <v>195</v>
      </c>
      <c r="H16" s="28" t="s">
        <v>277</v>
      </c>
      <c r="I16" s="27"/>
      <c r="J16" s="30" t="s">
        <v>61</v>
      </c>
      <c r="K16" s="116" t="s">
        <v>259</v>
      </c>
      <c r="L16" s="116" t="s">
        <v>259</v>
      </c>
      <c r="M16" s="116" t="s">
        <v>260</v>
      </c>
      <c r="N16" s="29">
        <v>2020</v>
      </c>
      <c r="O16" s="30" t="s">
        <v>85</v>
      </c>
      <c r="P16" s="27" t="s">
        <v>17</v>
      </c>
      <c r="Q16" s="27" t="s">
        <v>17</v>
      </c>
      <c r="R16" s="27" t="s">
        <v>135</v>
      </c>
      <c r="S16" s="27"/>
      <c r="T16" s="27">
        <v>0.75</v>
      </c>
      <c r="U16" s="27"/>
      <c r="V16" s="61">
        <f t="shared" si="0"/>
        <v>500000</v>
      </c>
      <c r="W16" s="59">
        <v>400000</v>
      </c>
      <c r="X16" s="59"/>
      <c r="Y16" s="59">
        <v>100000</v>
      </c>
      <c r="Z16" s="33">
        <f t="shared" si="1"/>
        <v>357142.85714285716</v>
      </c>
      <c r="AA16" s="60">
        <f>W16*1/(IF($N16='Front page'!$D$53,'Front page'!$E$53,IF($N16='Front page'!$D$54,'Front page'!$E$54,IF($N16='Front page'!$D$55,'Front page'!$E$55,IF($N16='Front page'!$D$56,'Front page'!$E$56,IF($N16='Front page'!$D$57,'Front page'!$E$57,IF($N16='Front page'!$D$58,'Front page'!$E$58)))))))</f>
        <v>285714.28571428574</v>
      </c>
      <c r="AB16" s="60">
        <f>X16*1/(IF($N16='Front page'!$D$53,'Front page'!$E$53,IF($N16='Front page'!$D$54,'Front page'!$E$54,IF($N16='Front page'!$D$55,'Front page'!$E$55,IF($N16='Front page'!$D$56,'Front page'!$E$56,IF($N16='Front page'!$D$57,'Front page'!$E$57,IF($N16='Front page'!$D$58,'Front page'!$E$58)))))))</f>
        <v>0</v>
      </c>
      <c r="AC16" s="60">
        <f>Y16*1/(IF($N16='Front page'!$D$53,'Front page'!$E$53,IF($N16='Front page'!$D$54,'Front page'!$E$54,IF($N16='Front page'!$D$55,'Front page'!$E$55,IF($N16='Front page'!$D$56,'Front page'!$E$56,IF($N16='Front page'!$D$57,'Front page'!$E$57,IF($N16='Front page'!$D$58,'Front page'!$E$58)))))))</f>
        <v>71428.571428571435</v>
      </c>
      <c r="AD16" s="62">
        <f>SUM('CF Tracking Template'!$AE16:$AG16)</f>
        <v>300000</v>
      </c>
      <c r="AE16" s="59">
        <v>200000</v>
      </c>
      <c r="AF16" s="59"/>
      <c r="AG16" s="59">
        <v>100000</v>
      </c>
      <c r="AH16" s="33">
        <f t="shared" si="3"/>
        <v>214285.71428571432</v>
      </c>
      <c r="AI16" s="33">
        <f>AE16*1/(IF($N16='Front page'!$D$53,'Front page'!$E$53,IF($N16='Front page'!$D$54,'Front page'!$E$54,IF($N16='Front page'!$D$55,'Front page'!$E$55,IF($N16='Front page'!$D$56,'Front page'!$E$56,IF($N16='Front page'!$D$57,'Front page'!$E$57,IF($N16='Front page'!$D$58,'Front page'!$E$58)))))))</f>
        <v>142857.14285714287</v>
      </c>
      <c r="AJ16" s="33">
        <f>AF16*1/(IF($N16='Front page'!$D$53,'Front page'!$E$53,IF($N16='Front page'!$D$54,'Front page'!$E$54,IF($N16='Front page'!$D$55,'Front page'!$E$55,IF($N16='Front page'!$D$56,'Front page'!$E$56,IF($N16='Front page'!$D$57,'Front page'!$E$57,IF($N16='Front page'!$D$58,'Front page'!$E$58)))))))</f>
        <v>0</v>
      </c>
      <c r="AK16" s="33">
        <f>AG16*1/(IF($N16='Front page'!$D$53,'Front page'!$E$53,IF($N16='Front page'!$D$54,'Front page'!$E$54,IF($N16='Front page'!$D$55,'Front page'!$E$55,IF($N16='Front page'!$D$56,'Front page'!$E$56,IF($N16='Front page'!$D$57,'Front page'!$E$57,IF($N16='Front page'!$D$58,'Front page'!$E$58)))))))</f>
        <v>71428.571428571435</v>
      </c>
      <c r="AL16" s="27" t="s">
        <v>2</v>
      </c>
      <c r="AM16" s="119" t="s">
        <v>278</v>
      </c>
      <c r="AN16" s="30" t="s">
        <v>184</v>
      </c>
      <c r="AO16" s="27"/>
      <c r="AP16" s="59">
        <f>SUM('CF Tracking Template'!$AQ16:$AS16)</f>
        <v>375000</v>
      </c>
      <c r="AQ16" s="59">
        <f>'CF Tracking Template'!$T16*'CF Tracking Template'!$W16</f>
        <v>300000</v>
      </c>
      <c r="AR16" s="59">
        <f>'CF Tracking Template'!$T16*'CF Tracking Template'!$X16</f>
        <v>0</v>
      </c>
      <c r="AS16" s="59">
        <f>'CF Tracking Template'!$T16*'CF Tracking Template'!$Y16</f>
        <v>75000</v>
      </c>
      <c r="AT16" s="59">
        <f>SUM('CF Tracking Template'!$AU16:$AW16)</f>
        <v>225000</v>
      </c>
      <c r="AU16" s="59">
        <f>'CF Tracking Template'!$T16*'CF Tracking Template'!$AE16</f>
        <v>150000</v>
      </c>
      <c r="AV16" s="59">
        <f>'CF Tracking Template'!$T16*'CF Tracking Template'!$AF16</f>
        <v>0</v>
      </c>
      <c r="AW16" s="120">
        <f>'CF Tracking Template'!$T16*'CF Tracking Template'!$AG16</f>
        <v>75000</v>
      </c>
      <c r="AX16" s="33">
        <f>SUM('CF Tracking Template'!$AY16:$BA16)</f>
        <v>267857.1428571429</v>
      </c>
      <c r="AY16" s="33">
        <f>'CF Tracking Template'!$T16*'CF Tracking Template'!$AA16</f>
        <v>214285.71428571432</v>
      </c>
      <c r="AZ16" s="33">
        <f>'CF Tracking Template'!$T16*'CF Tracking Template'!$AB16</f>
        <v>0</v>
      </c>
      <c r="BA16" s="33">
        <f>'CF Tracking Template'!$T16*'CF Tracking Template'!$AC16</f>
        <v>53571.42857142858</v>
      </c>
      <c r="BB16" s="33">
        <f>SUM('CF Tracking Template'!$BC16:$BE16)</f>
        <v>160714.28571428574</v>
      </c>
      <c r="BC16" s="33">
        <f>'CF Tracking Template'!$T16*'CF Tracking Template'!$AI16</f>
        <v>107142.85714285716</v>
      </c>
      <c r="BD16" s="33">
        <f>'CF Tracking Template'!$T16*'CF Tracking Template'!$AJ16</f>
        <v>0</v>
      </c>
      <c r="BE16" s="34">
        <f>'CF Tracking Template'!$T16*'CF Tracking Template'!$AK16</f>
        <v>53571.42857142858</v>
      </c>
    </row>
    <row r="17" spans="2:57" ht="14">
      <c r="B17" s="27" t="s">
        <v>210</v>
      </c>
      <c r="C17" s="30"/>
      <c r="D17" s="27" t="s">
        <v>204</v>
      </c>
      <c r="E17" s="27" t="s">
        <v>12</v>
      </c>
      <c r="F17" s="116" t="s">
        <v>259</v>
      </c>
      <c r="G17" s="27" t="s">
        <v>196</v>
      </c>
      <c r="H17" s="28" t="s">
        <v>269</v>
      </c>
      <c r="I17" s="27"/>
      <c r="J17" s="30" t="s">
        <v>62</v>
      </c>
      <c r="K17" s="116" t="s">
        <v>260</v>
      </c>
      <c r="L17" s="116" t="s">
        <v>259</v>
      </c>
      <c r="M17" s="116" t="s">
        <v>260</v>
      </c>
      <c r="N17" s="29">
        <v>2022</v>
      </c>
      <c r="O17" s="30" t="s">
        <v>87</v>
      </c>
      <c r="P17" s="27" t="s">
        <v>16</v>
      </c>
      <c r="Q17" s="27" t="s">
        <v>26</v>
      </c>
      <c r="R17" s="27" t="s">
        <v>143</v>
      </c>
      <c r="S17" s="27"/>
      <c r="T17" s="27">
        <v>0.5</v>
      </c>
      <c r="U17" s="27"/>
      <c r="V17" s="61">
        <f t="shared" si="0"/>
        <v>50000</v>
      </c>
      <c r="W17" s="59"/>
      <c r="X17" s="59"/>
      <c r="Y17" s="59">
        <v>50000</v>
      </c>
      <c r="Z17" s="33">
        <f t="shared" si="1"/>
        <v>41666.666666666672</v>
      </c>
      <c r="AA17" s="60">
        <f>W17*1/(IF($N17='Front page'!$D$53,'Front page'!$E$53,IF($N17='Front page'!$D$54,'Front page'!$E$54,IF($N17='Front page'!$D$55,'Front page'!$E$55,IF($N17='Front page'!$D$56,'Front page'!$E$56,IF($N17='Front page'!$D$57,'Front page'!$E$57,IF($N17='Front page'!$D$58,'Front page'!$E$58)))))))</f>
        <v>0</v>
      </c>
      <c r="AB17" s="60">
        <f>X17*1/(IF($N17='Front page'!$D$53,'Front page'!$E$53,IF($N17='Front page'!$D$54,'Front page'!$E$54,IF($N17='Front page'!$D$55,'Front page'!$E$55,IF($N17='Front page'!$D$56,'Front page'!$E$56,IF($N17='Front page'!$D$57,'Front page'!$E$57,IF($N17='Front page'!$D$58,'Front page'!$E$58)))))))</f>
        <v>0</v>
      </c>
      <c r="AC17" s="60">
        <f>Y17*1/(IF($N17='Front page'!$D$53,'Front page'!$E$53,IF($N17='Front page'!$D$54,'Front page'!$E$54,IF($N17='Front page'!$D$55,'Front page'!$E$55,IF($N17='Front page'!$D$56,'Front page'!$E$56,IF($N17='Front page'!$D$57,'Front page'!$E$57,IF($N17='Front page'!$D$58,'Front page'!$E$58)))))))</f>
        <v>41666.666666666672</v>
      </c>
      <c r="AD17" s="62">
        <f>SUM('CF Tracking Template'!$AE17:$AG17)</f>
        <v>50000</v>
      </c>
      <c r="AE17" s="59"/>
      <c r="AF17" s="59"/>
      <c r="AG17" s="59">
        <v>50000</v>
      </c>
      <c r="AH17" s="33">
        <f t="shared" si="3"/>
        <v>41666.666666666672</v>
      </c>
      <c r="AI17" s="33">
        <f>AE17*1/(IF($N17='Front page'!$D$53,'Front page'!$E$53,IF($N17='Front page'!$D$54,'Front page'!$E$54,IF($N17='Front page'!$D$55,'Front page'!$E$55,IF($N17='Front page'!$D$56,'Front page'!$E$56,IF($N17='Front page'!$D$57,'Front page'!$E$57,IF($N17='Front page'!$D$58,'Front page'!$E$58)))))))</f>
        <v>0</v>
      </c>
      <c r="AJ17" s="33">
        <f>AF17*1/(IF($N17='Front page'!$D$53,'Front page'!$E$53,IF($N17='Front page'!$D$54,'Front page'!$E$54,IF($N17='Front page'!$D$55,'Front page'!$E$55,IF($N17='Front page'!$D$56,'Front page'!$E$56,IF($N17='Front page'!$D$57,'Front page'!$E$57,IF($N17='Front page'!$D$58,'Front page'!$E$58)))))))</f>
        <v>0</v>
      </c>
      <c r="AK17" s="33">
        <f>AG17*1/(IF($N17='Front page'!$D$53,'Front page'!$E$53,IF($N17='Front page'!$D$54,'Front page'!$E$54,IF($N17='Front page'!$D$55,'Front page'!$E$55,IF($N17='Front page'!$D$56,'Front page'!$E$56,IF($N17='Front page'!$D$57,'Front page'!$E$57,IF($N17='Front page'!$D$58,'Front page'!$E$58)))))))</f>
        <v>41666.666666666672</v>
      </c>
      <c r="AL17" s="27" t="s">
        <v>39</v>
      </c>
      <c r="AM17" s="30" t="s">
        <v>279</v>
      </c>
      <c r="AN17" s="30" t="s">
        <v>184</v>
      </c>
      <c r="AO17" s="27"/>
      <c r="AP17" s="59">
        <f>SUM('CF Tracking Template'!$AQ17:$AS17)</f>
        <v>25000</v>
      </c>
      <c r="AQ17" s="59">
        <f>'CF Tracking Template'!$T17*'CF Tracking Template'!$W17</f>
        <v>0</v>
      </c>
      <c r="AR17" s="59">
        <f>'CF Tracking Template'!$T17*'CF Tracking Template'!$X17</f>
        <v>0</v>
      </c>
      <c r="AS17" s="59">
        <f>'CF Tracking Template'!$T17*'CF Tracking Template'!$Y17</f>
        <v>25000</v>
      </c>
      <c r="AT17" s="59">
        <f>SUM('CF Tracking Template'!$AU17:$AW17)</f>
        <v>25000</v>
      </c>
      <c r="AU17" s="59">
        <f>'CF Tracking Template'!$T17*'CF Tracking Template'!$AE17</f>
        <v>0</v>
      </c>
      <c r="AV17" s="59">
        <f>'CF Tracking Template'!$T17*'CF Tracking Template'!$AF17</f>
        <v>0</v>
      </c>
      <c r="AW17" s="120">
        <f>'CF Tracking Template'!$T17*'CF Tracking Template'!$AG17</f>
        <v>25000</v>
      </c>
      <c r="AX17" s="33">
        <f>SUM('CF Tracking Template'!$AY17:$BA17)</f>
        <v>20833.333333333336</v>
      </c>
      <c r="AY17" s="33">
        <f>'CF Tracking Template'!$T17*'CF Tracking Template'!$AA17</f>
        <v>0</v>
      </c>
      <c r="AZ17" s="33">
        <f>'CF Tracking Template'!$T17*'CF Tracking Template'!$AB17</f>
        <v>0</v>
      </c>
      <c r="BA17" s="33">
        <f>'CF Tracking Template'!$T17*'CF Tracking Template'!$AC17</f>
        <v>20833.333333333336</v>
      </c>
      <c r="BB17" s="33">
        <f>SUM('CF Tracking Template'!$BC17:$BE17)</f>
        <v>20833.333333333336</v>
      </c>
      <c r="BC17" s="33">
        <f>'CF Tracking Template'!$T17*'CF Tracking Template'!$AI17</f>
        <v>0</v>
      </c>
      <c r="BD17" s="33">
        <f>'CF Tracking Template'!$T17*'CF Tracking Template'!$AJ17</f>
        <v>0</v>
      </c>
      <c r="BE17" s="34">
        <f>'CF Tracking Template'!$T17*'CF Tracking Template'!$AK17</f>
        <v>20833.333333333336</v>
      </c>
    </row>
    <row r="18" spans="2:57" ht="14">
      <c r="B18" s="27" t="s">
        <v>209</v>
      </c>
      <c r="C18" s="30" t="s">
        <v>199</v>
      </c>
      <c r="D18" s="30" t="s">
        <v>324</v>
      </c>
      <c r="E18" s="27" t="s">
        <v>42</v>
      </c>
      <c r="F18" s="116" t="s">
        <v>259</v>
      </c>
      <c r="G18" s="30" t="s">
        <v>325</v>
      </c>
      <c r="H18" s="31" t="s">
        <v>326</v>
      </c>
      <c r="I18" s="30"/>
      <c r="J18" s="30" t="s">
        <v>321</v>
      </c>
      <c r="K18" s="116" t="s">
        <v>260</v>
      </c>
      <c r="L18" s="116" t="s">
        <v>260</v>
      </c>
      <c r="M18" s="116" t="s">
        <v>259</v>
      </c>
      <c r="N18" s="32">
        <v>2022</v>
      </c>
      <c r="O18" s="30" t="s">
        <v>90</v>
      </c>
      <c r="P18" s="27" t="s">
        <v>17</v>
      </c>
      <c r="Q18" s="30" t="s">
        <v>39</v>
      </c>
      <c r="R18" s="30"/>
      <c r="S18" s="30"/>
      <c r="T18" s="30">
        <v>1</v>
      </c>
      <c r="U18" s="30"/>
      <c r="V18" s="61">
        <v>100000</v>
      </c>
      <c r="W18" s="58">
        <v>100000</v>
      </c>
      <c r="X18" s="59"/>
      <c r="Y18" s="59"/>
      <c r="Z18" s="33">
        <f>SUM($AA18:$AC18)</f>
        <v>83333.333333333343</v>
      </c>
      <c r="AA18" s="60">
        <f>W18*1/(IF($N18='Front page'!$D$53,'Front page'!$E$53,IF($N18='Front page'!$D$54,'Front page'!$E$54,IF($N18='Front page'!$D$55,'Front page'!$E$55,IF($N18='Front page'!$D$56,'Front page'!$E$56,IF($N18='Front page'!$D$57,'Front page'!$E$57,IF($N18='Front page'!$D$58,'Front page'!$E$58)))))))</f>
        <v>83333.333333333343</v>
      </c>
      <c r="AB18" s="60">
        <f>X18*1/(IF($N18='Front page'!$D$53,'Front page'!$E$53,IF($N18='Front page'!$D$54,'Front page'!$E$54,IF($N18='Front page'!$D$55,'Front page'!$E$55,IF($N18='Front page'!$D$56,'Front page'!$E$56,IF($N18='Front page'!$D$57,'Front page'!$E$57,IF($N18='Front page'!$D$58,'Front page'!$E$58)))))))</f>
        <v>0</v>
      </c>
      <c r="AC18" s="60">
        <f>Y18*1/(IF($N18='Front page'!$D$53,'Front page'!$E$53,IF($N18='Front page'!$D$54,'Front page'!$E$54,IF($N18='Front page'!$D$55,'Front page'!$E$55,IF($N18='Front page'!$D$56,'Front page'!$E$56,IF($N18='Front page'!$D$57,'Front page'!$E$57,IF($N18='Front page'!$D$58,'Front page'!$E$58)))))))</f>
        <v>0</v>
      </c>
      <c r="AD18" s="62">
        <f>SUM('CF Tracking Template'!$AE18:$AG18)</f>
        <v>100000</v>
      </c>
      <c r="AE18" s="63">
        <v>100000</v>
      </c>
      <c r="AF18" s="59"/>
      <c r="AG18" s="59"/>
      <c r="AH18" s="33">
        <f t="shared" si="2"/>
        <v>83333.333333333343</v>
      </c>
      <c r="AI18" s="33">
        <f>AE18*1/(IF($N18='Front page'!$D$53,'Front page'!$E$53,IF($N18='Front page'!$D$54,'Front page'!$E$54,IF($N18='Front page'!$D$55,'Front page'!$E$55,IF($N18='Front page'!$D$56,'Front page'!$E$56,IF($N18='Front page'!$D$57,'Front page'!$E$57,IF($N18='Front page'!$D$58,'Front page'!$E$58)))))))</f>
        <v>83333.333333333343</v>
      </c>
      <c r="AJ18" s="33"/>
      <c r="AK18" s="33"/>
      <c r="AL18" s="27" t="s">
        <v>2</v>
      </c>
      <c r="AM18" s="30"/>
      <c r="AN18" s="30" t="s">
        <v>184</v>
      </c>
      <c r="AO18" s="30" t="s">
        <v>285</v>
      </c>
      <c r="AP18" s="59">
        <f>SUM('CF Tracking Template'!$AQ18:$AS18)</f>
        <v>100000</v>
      </c>
      <c r="AQ18" s="59">
        <f>'CF Tracking Template'!$T18*'CF Tracking Template'!$W18</f>
        <v>100000</v>
      </c>
      <c r="AR18" s="30"/>
      <c r="AS18" s="30"/>
      <c r="AT18" s="30"/>
      <c r="AU18" s="30"/>
      <c r="AV18" s="30"/>
      <c r="AW18" s="30"/>
      <c r="AX18" s="33">
        <f>SUM('CF Tracking Template'!$AY18:$BA18)</f>
        <v>83333.333333333343</v>
      </c>
      <c r="AY18" s="33">
        <f>'CF Tracking Template'!$T18*'CF Tracking Template'!$AA18</f>
        <v>83333.333333333343</v>
      </c>
      <c r="AZ18" s="33">
        <f>'CF Tracking Template'!$T18*'CF Tracking Template'!$AB18</f>
        <v>0</v>
      </c>
      <c r="BA18" s="33">
        <f>'CF Tracking Template'!$T18*'CF Tracking Template'!$AC18</f>
        <v>0</v>
      </c>
      <c r="BB18" s="33">
        <f>SUM('CF Tracking Template'!$BC18:$BE18)</f>
        <v>83333.333333333343</v>
      </c>
      <c r="BC18" s="33">
        <f>'CF Tracking Template'!$T18*'CF Tracking Template'!$AI18</f>
        <v>83333.333333333343</v>
      </c>
      <c r="BD18" s="33">
        <f>'CF Tracking Template'!$T18*'CF Tracking Template'!$AJ18</f>
        <v>0</v>
      </c>
      <c r="BE18" s="34">
        <f>'CF Tracking Template'!$T18*'CF Tracking Template'!$AK18</f>
        <v>0</v>
      </c>
    </row>
    <row r="19" spans="2:57">
      <c r="B19" s="27"/>
      <c r="C19" s="30"/>
      <c r="D19" s="30"/>
      <c r="E19" s="27"/>
      <c r="F19" s="116"/>
      <c r="G19" s="30"/>
      <c r="H19" s="31"/>
      <c r="I19" s="30"/>
      <c r="J19" s="30"/>
      <c r="K19" s="116"/>
      <c r="L19" s="116"/>
      <c r="M19" s="116"/>
      <c r="N19" s="32"/>
      <c r="O19" s="30"/>
      <c r="P19" s="30"/>
      <c r="Q19" s="30"/>
      <c r="R19" s="30"/>
      <c r="S19" s="30"/>
      <c r="T19" s="30"/>
      <c r="U19" s="30"/>
      <c r="V19" s="61">
        <f t="shared" si="0"/>
        <v>0</v>
      </c>
      <c r="W19" s="58"/>
      <c r="X19" s="59"/>
      <c r="Y19" s="59"/>
      <c r="Z19" s="33">
        <f t="shared" ref="Z19:Z49" si="4">SUM($AA19:$AC19)</f>
        <v>0</v>
      </c>
      <c r="AA19" s="60"/>
      <c r="AB19" s="60"/>
      <c r="AC19" s="60"/>
      <c r="AD19" s="62">
        <f>SUM('CF Tracking Template'!$AE19:$AG19)</f>
        <v>0</v>
      </c>
      <c r="AE19" s="63"/>
      <c r="AF19" s="59"/>
      <c r="AG19" s="59"/>
      <c r="AH19" s="33">
        <f t="shared" si="2"/>
        <v>0</v>
      </c>
      <c r="AI19" s="33"/>
      <c r="AJ19" s="33"/>
      <c r="AK19" s="33"/>
      <c r="AL19" s="30"/>
      <c r="AM19" s="30"/>
      <c r="AN19" s="30"/>
      <c r="AO19" s="30"/>
      <c r="AP19" s="30"/>
      <c r="AQ19" s="30"/>
      <c r="AR19" s="30"/>
      <c r="AS19" s="30"/>
      <c r="AT19" s="30"/>
      <c r="AU19" s="30"/>
      <c r="AV19" s="30"/>
      <c r="AW19" s="30"/>
      <c r="AX19" s="33">
        <f>SUM('CF Tracking Template'!$AY19:$BA19)</f>
        <v>0</v>
      </c>
      <c r="AY19" s="33">
        <f>'CF Tracking Template'!$T19*'CF Tracking Template'!$AA19</f>
        <v>0</v>
      </c>
      <c r="AZ19" s="33">
        <f>'CF Tracking Template'!$T19*'CF Tracking Template'!$AB19</f>
        <v>0</v>
      </c>
      <c r="BA19" s="33">
        <f>'CF Tracking Template'!$T19*'CF Tracking Template'!$AC19</f>
        <v>0</v>
      </c>
      <c r="BB19" s="33">
        <f>SUM('CF Tracking Template'!$BC19:$BE19)</f>
        <v>0</v>
      </c>
      <c r="BC19" s="33">
        <f>'CF Tracking Template'!$T19*'CF Tracking Template'!$AI19</f>
        <v>0</v>
      </c>
      <c r="BD19" s="33">
        <f>'CF Tracking Template'!$T19*'CF Tracking Template'!$AJ19</f>
        <v>0</v>
      </c>
      <c r="BE19" s="34">
        <f>'CF Tracking Template'!$T19*'CF Tracking Template'!$AK19</f>
        <v>0</v>
      </c>
    </row>
    <row r="20" spans="2:57">
      <c r="B20" s="27"/>
      <c r="C20" s="30"/>
      <c r="D20" s="30"/>
      <c r="E20" s="27"/>
      <c r="F20" s="116"/>
      <c r="G20" s="30"/>
      <c r="H20" s="31"/>
      <c r="I20" s="30"/>
      <c r="J20" s="30"/>
      <c r="K20" s="116"/>
      <c r="L20" s="116"/>
      <c r="M20" s="116"/>
      <c r="N20" s="32"/>
      <c r="O20" s="30"/>
      <c r="P20" s="30"/>
      <c r="Q20" s="30"/>
      <c r="R20" s="30"/>
      <c r="S20" s="30"/>
      <c r="T20" s="30"/>
      <c r="U20" s="30"/>
      <c r="V20" s="61">
        <f t="shared" si="0"/>
        <v>0</v>
      </c>
      <c r="W20" s="58"/>
      <c r="X20" s="59"/>
      <c r="Y20" s="59"/>
      <c r="Z20" s="33">
        <f t="shared" si="4"/>
        <v>0</v>
      </c>
      <c r="AA20" s="60"/>
      <c r="AB20" s="60"/>
      <c r="AC20" s="60"/>
      <c r="AD20" s="62">
        <f>SUM('CF Tracking Template'!$AE20:$AG20)</f>
        <v>0</v>
      </c>
      <c r="AE20" s="63"/>
      <c r="AF20" s="59"/>
      <c r="AG20" s="59"/>
      <c r="AH20" s="33">
        <f t="shared" si="2"/>
        <v>0</v>
      </c>
      <c r="AI20" s="33"/>
      <c r="AJ20" s="33"/>
      <c r="AK20" s="33"/>
      <c r="AL20" s="30"/>
      <c r="AM20" s="30"/>
      <c r="AN20" s="30"/>
      <c r="AO20" s="30"/>
      <c r="AP20" s="30"/>
      <c r="AQ20" s="30"/>
      <c r="AR20" s="30"/>
      <c r="AS20" s="30"/>
      <c r="AT20" s="30"/>
      <c r="AU20" s="30"/>
      <c r="AV20" s="30"/>
      <c r="AW20" s="30"/>
      <c r="AX20" s="33">
        <f>SUM('CF Tracking Template'!$AY20:$BA20)</f>
        <v>0</v>
      </c>
      <c r="AY20" s="33">
        <f>'CF Tracking Template'!$T20*'CF Tracking Template'!$AA20</f>
        <v>0</v>
      </c>
      <c r="AZ20" s="33">
        <f>'CF Tracking Template'!$T20*'CF Tracking Template'!$AB20</f>
        <v>0</v>
      </c>
      <c r="BA20" s="33">
        <f>'CF Tracking Template'!$T20*'CF Tracking Template'!$AC20</f>
        <v>0</v>
      </c>
      <c r="BB20" s="33">
        <f>SUM('CF Tracking Template'!$BC20:$BE20)</f>
        <v>0</v>
      </c>
      <c r="BC20" s="33">
        <f>'CF Tracking Template'!$T20*'CF Tracking Template'!$AI20</f>
        <v>0</v>
      </c>
      <c r="BD20" s="33">
        <f>'CF Tracking Template'!$T20*'CF Tracking Template'!$AJ20</f>
        <v>0</v>
      </c>
      <c r="BE20" s="34">
        <f>'CF Tracking Template'!$T20*'CF Tracking Template'!$AK20</f>
        <v>0</v>
      </c>
    </row>
    <row r="21" spans="2:57">
      <c r="B21" s="27"/>
      <c r="C21" s="30"/>
      <c r="D21" s="30"/>
      <c r="E21" s="27"/>
      <c r="F21" s="116"/>
      <c r="G21" s="30"/>
      <c r="H21" s="31"/>
      <c r="I21" s="30"/>
      <c r="J21" s="30"/>
      <c r="K21" s="116"/>
      <c r="L21" s="116"/>
      <c r="M21" s="116"/>
      <c r="N21" s="32"/>
      <c r="O21" s="30"/>
      <c r="P21" s="30"/>
      <c r="Q21" s="30"/>
      <c r="R21" s="30"/>
      <c r="S21" s="30"/>
      <c r="T21" s="30"/>
      <c r="U21" s="30"/>
      <c r="V21" s="61">
        <f t="shared" si="0"/>
        <v>0</v>
      </c>
      <c r="W21" s="58"/>
      <c r="X21" s="59"/>
      <c r="Y21" s="59"/>
      <c r="Z21" s="33">
        <f t="shared" si="4"/>
        <v>0</v>
      </c>
      <c r="AA21" s="60"/>
      <c r="AB21" s="60"/>
      <c r="AC21" s="60"/>
      <c r="AD21" s="62">
        <f>SUM('CF Tracking Template'!$AE21:$AG21)</f>
        <v>0</v>
      </c>
      <c r="AE21" s="63"/>
      <c r="AF21" s="59"/>
      <c r="AG21" s="59"/>
      <c r="AH21" s="33">
        <f t="shared" si="2"/>
        <v>0</v>
      </c>
      <c r="AI21" s="33"/>
      <c r="AJ21" s="33"/>
      <c r="AK21" s="33"/>
      <c r="AL21" s="30"/>
      <c r="AM21" s="30"/>
      <c r="AN21" s="30"/>
      <c r="AO21" s="30"/>
      <c r="AP21" s="30"/>
      <c r="AQ21" s="30"/>
      <c r="AR21" s="30"/>
      <c r="AS21" s="30"/>
      <c r="AT21" s="30"/>
      <c r="AU21" s="30"/>
      <c r="AV21" s="30"/>
      <c r="AW21" s="30"/>
      <c r="AX21" s="33">
        <f>SUM('CF Tracking Template'!$AY21:$BA21)</f>
        <v>0</v>
      </c>
      <c r="AY21" s="33">
        <f>'CF Tracking Template'!$T21*'CF Tracking Template'!$AA21</f>
        <v>0</v>
      </c>
      <c r="AZ21" s="33">
        <f>'CF Tracking Template'!$T21*'CF Tracking Template'!$AB21</f>
        <v>0</v>
      </c>
      <c r="BA21" s="33">
        <f>'CF Tracking Template'!$T21*'CF Tracking Template'!$AC21</f>
        <v>0</v>
      </c>
      <c r="BB21" s="33">
        <f>SUM('CF Tracking Template'!$BC21:$BE21)</f>
        <v>0</v>
      </c>
      <c r="BC21" s="33">
        <f>'CF Tracking Template'!$T21*'CF Tracking Template'!$AI21</f>
        <v>0</v>
      </c>
      <c r="BD21" s="33">
        <f>'CF Tracking Template'!$T21*'CF Tracking Template'!$AJ21</f>
        <v>0</v>
      </c>
      <c r="BE21" s="34">
        <f>'CF Tracking Template'!$T21*'CF Tracking Template'!$AK21</f>
        <v>0</v>
      </c>
    </row>
    <row r="22" spans="2:57">
      <c r="B22" s="27"/>
      <c r="C22" s="30"/>
      <c r="D22" s="30"/>
      <c r="E22" s="27"/>
      <c r="F22" s="116"/>
      <c r="G22" s="30"/>
      <c r="H22" s="31"/>
      <c r="I22" s="30"/>
      <c r="J22" s="30"/>
      <c r="K22" s="116"/>
      <c r="L22" s="116"/>
      <c r="M22" s="116"/>
      <c r="N22" s="32"/>
      <c r="O22" s="30"/>
      <c r="P22" s="30"/>
      <c r="Q22" s="30"/>
      <c r="R22" s="30"/>
      <c r="S22" s="30"/>
      <c r="T22" s="30"/>
      <c r="U22" s="30"/>
      <c r="V22" s="61">
        <f t="shared" si="0"/>
        <v>0</v>
      </c>
      <c r="W22" s="58"/>
      <c r="X22" s="59"/>
      <c r="Y22" s="59"/>
      <c r="Z22" s="33">
        <f t="shared" si="4"/>
        <v>0</v>
      </c>
      <c r="AA22" s="60"/>
      <c r="AB22" s="60"/>
      <c r="AC22" s="60"/>
      <c r="AD22" s="62">
        <f>SUM('CF Tracking Template'!$AE22:$AG22)</f>
        <v>0</v>
      </c>
      <c r="AE22" s="63"/>
      <c r="AF22" s="59"/>
      <c r="AG22" s="59"/>
      <c r="AH22" s="33">
        <f t="shared" si="2"/>
        <v>0</v>
      </c>
      <c r="AI22" s="33"/>
      <c r="AJ22" s="33"/>
      <c r="AK22" s="33"/>
      <c r="AL22" s="30"/>
      <c r="AM22" s="30"/>
      <c r="AN22" s="30"/>
      <c r="AO22" s="30"/>
      <c r="AP22" s="30"/>
      <c r="AQ22" s="30"/>
      <c r="AR22" s="30"/>
      <c r="AS22" s="30"/>
      <c r="AT22" s="30"/>
      <c r="AU22" s="30"/>
      <c r="AV22" s="30"/>
      <c r="AW22" s="30"/>
      <c r="AX22" s="33">
        <f>SUM('CF Tracking Template'!$AY22:$BA22)</f>
        <v>0</v>
      </c>
      <c r="AY22" s="33">
        <f>'CF Tracking Template'!$T22*'CF Tracking Template'!$AA22</f>
        <v>0</v>
      </c>
      <c r="AZ22" s="33">
        <f>'CF Tracking Template'!$T22*'CF Tracking Template'!$AB22</f>
        <v>0</v>
      </c>
      <c r="BA22" s="33">
        <f>'CF Tracking Template'!$T22*'CF Tracking Template'!$AC22</f>
        <v>0</v>
      </c>
      <c r="BB22" s="33">
        <f>SUM('CF Tracking Template'!$BC22:$BE22)</f>
        <v>0</v>
      </c>
      <c r="BC22" s="33">
        <f>'CF Tracking Template'!$T22*'CF Tracking Template'!$AI22</f>
        <v>0</v>
      </c>
      <c r="BD22" s="33">
        <f>'CF Tracking Template'!$T22*'CF Tracking Template'!$AJ22</f>
        <v>0</v>
      </c>
      <c r="BE22" s="34">
        <f>'CF Tracking Template'!$T22*'CF Tracking Template'!$AK22</f>
        <v>0</v>
      </c>
    </row>
    <row r="23" spans="2:57">
      <c r="B23" s="27"/>
      <c r="C23" s="30"/>
      <c r="D23" s="30"/>
      <c r="E23" s="27"/>
      <c r="F23" s="116"/>
      <c r="G23" s="30"/>
      <c r="H23" s="31"/>
      <c r="I23" s="30"/>
      <c r="J23" s="30"/>
      <c r="K23" s="116"/>
      <c r="L23" s="116"/>
      <c r="M23" s="116"/>
      <c r="N23" s="32"/>
      <c r="O23" s="30"/>
      <c r="P23" s="30"/>
      <c r="Q23" s="30"/>
      <c r="R23" s="30"/>
      <c r="S23" s="30"/>
      <c r="T23" s="30"/>
      <c r="U23" s="30"/>
      <c r="V23" s="61">
        <f t="shared" si="0"/>
        <v>0</v>
      </c>
      <c r="W23" s="58"/>
      <c r="X23" s="59"/>
      <c r="Y23" s="59"/>
      <c r="Z23" s="33">
        <f t="shared" si="4"/>
        <v>0</v>
      </c>
      <c r="AA23" s="60"/>
      <c r="AB23" s="60"/>
      <c r="AC23" s="60"/>
      <c r="AD23" s="62">
        <f>SUM('CF Tracking Template'!$AE23:$AG23)</f>
        <v>0</v>
      </c>
      <c r="AE23" s="63"/>
      <c r="AF23" s="59"/>
      <c r="AG23" s="59"/>
      <c r="AH23" s="33">
        <f t="shared" si="2"/>
        <v>0</v>
      </c>
      <c r="AI23" s="33"/>
      <c r="AJ23" s="33"/>
      <c r="AK23" s="33"/>
      <c r="AL23" s="30"/>
      <c r="AM23" s="30"/>
      <c r="AN23" s="30"/>
      <c r="AO23" s="30"/>
      <c r="AP23" s="30"/>
      <c r="AQ23" s="30"/>
      <c r="AR23" s="30"/>
      <c r="AS23" s="30"/>
      <c r="AT23" s="30"/>
      <c r="AU23" s="30"/>
      <c r="AV23" s="30"/>
      <c r="AW23" s="30"/>
      <c r="AX23" s="33">
        <f>SUM('CF Tracking Template'!$AY23:$BA23)</f>
        <v>0</v>
      </c>
      <c r="AY23" s="33">
        <f>'CF Tracking Template'!$T23*'CF Tracking Template'!$AA23</f>
        <v>0</v>
      </c>
      <c r="AZ23" s="33">
        <f>'CF Tracking Template'!$T23*'CF Tracking Template'!$AB23</f>
        <v>0</v>
      </c>
      <c r="BA23" s="33">
        <f>'CF Tracking Template'!$T23*'CF Tracking Template'!$AC23</f>
        <v>0</v>
      </c>
      <c r="BB23" s="33">
        <f>SUM('CF Tracking Template'!$BC23:$BE23)</f>
        <v>0</v>
      </c>
      <c r="BC23" s="33">
        <f>'CF Tracking Template'!$T23*'CF Tracking Template'!$AI23</f>
        <v>0</v>
      </c>
      <c r="BD23" s="33">
        <f>'CF Tracking Template'!$T23*'CF Tracking Template'!$AJ23</f>
        <v>0</v>
      </c>
      <c r="BE23" s="34">
        <f>'CF Tracking Template'!$T23*'CF Tracking Template'!$AK23</f>
        <v>0</v>
      </c>
    </row>
    <row r="24" spans="2:57">
      <c r="B24" s="27"/>
      <c r="C24" s="30"/>
      <c r="D24" s="30"/>
      <c r="E24" s="27"/>
      <c r="F24" s="116"/>
      <c r="G24" s="30"/>
      <c r="H24" s="31"/>
      <c r="I24" s="30"/>
      <c r="J24" s="30"/>
      <c r="K24" s="116"/>
      <c r="L24" s="116"/>
      <c r="M24" s="116"/>
      <c r="N24" s="32"/>
      <c r="O24" s="30"/>
      <c r="P24" s="30"/>
      <c r="Q24" s="30"/>
      <c r="R24" s="30"/>
      <c r="S24" s="30"/>
      <c r="T24" s="30"/>
      <c r="U24" s="30"/>
      <c r="V24" s="61">
        <f t="shared" si="0"/>
        <v>0</v>
      </c>
      <c r="W24" s="58"/>
      <c r="X24" s="59"/>
      <c r="Y24" s="59"/>
      <c r="Z24" s="33">
        <f t="shared" si="4"/>
        <v>0</v>
      </c>
      <c r="AA24" s="60"/>
      <c r="AB24" s="60"/>
      <c r="AC24" s="60"/>
      <c r="AD24" s="62">
        <f>SUM('CF Tracking Template'!$AE24:$AG24)</f>
        <v>0</v>
      </c>
      <c r="AE24" s="63"/>
      <c r="AF24" s="59"/>
      <c r="AG24" s="59"/>
      <c r="AH24" s="33">
        <f t="shared" si="2"/>
        <v>0</v>
      </c>
      <c r="AI24" s="33"/>
      <c r="AJ24" s="33"/>
      <c r="AK24" s="33"/>
      <c r="AL24" s="30"/>
      <c r="AM24" s="30"/>
      <c r="AN24" s="30"/>
      <c r="AO24" s="30"/>
      <c r="AP24" s="30"/>
      <c r="AQ24" s="30"/>
      <c r="AR24" s="30"/>
      <c r="AS24" s="30"/>
      <c r="AT24" s="30"/>
      <c r="AU24" s="30"/>
      <c r="AV24" s="30"/>
      <c r="AW24" s="30"/>
      <c r="AX24" s="33">
        <f>SUM('CF Tracking Template'!$AY24:$BA24)</f>
        <v>0</v>
      </c>
      <c r="AY24" s="33">
        <f>'CF Tracking Template'!$T24*'CF Tracking Template'!$AA24</f>
        <v>0</v>
      </c>
      <c r="AZ24" s="33">
        <f>'CF Tracking Template'!$T24*'CF Tracking Template'!$AB24</f>
        <v>0</v>
      </c>
      <c r="BA24" s="33">
        <f>'CF Tracking Template'!$T24*'CF Tracking Template'!$AC24</f>
        <v>0</v>
      </c>
      <c r="BB24" s="33">
        <f>SUM('CF Tracking Template'!$BC24:$BE24)</f>
        <v>0</v>
      </c>
      <c r="BC24" s="33">
        <f>'CF Tracking Template'!$T24*'CF Tracking Template'!$AI24</f>
        <v>0</v>
      </c>
      <c r="BD24" s="33">
        <f>'CF Tracking Template'!$T24*'CF Tracking Template'!$AJ24</f>
        <v>0</v>
      </c>
      <c r="BE24" s="34">
        <f>'CF Tracking Template'!$T24*'CF Tracking Template'!$AK24</f>
        <v>0</v>
      </c>
    </row>
    <row r="25" spans="2:57">
      <c r="B25" s="27"/>
      <c r="C25" s="30"/>
      <c r="D25" s="30"/>
      <c r="E25" s="27"/>
      <c r="F25" s="116"/>
      <c r="G25" s="30"/>
      <c r="H25" s="31"/>
      <c r="I25" s="30"/>
      <c r="J25" s="30"/>
      <c r="K25" s="116"/>
      <c r="L25" s="116"/>
      <c r="M25" s="116"/>
      <c r="N25" s="32"/>
      <c r="O25" s="30"/>
      <c r="P25" s="30"/>
      <c r="Q25" s="30"/>
      <c r="R25" s="30"/>
      <c r="S25" s="30"/>
      <c r="T25" s="30"/>
      <c r="U25" s="30"/>
      <c r="V25" s="61">
        <f t="shared" si="0"/>
        <v>0</v>
      </c>
      <c r="W25" s="58"/>
      <c r="X25" s="59"/>
      <c r="Y25" s="59"/>
      <c r="Z25" s="33">
        <f t="shared" si="4"/>
        <v>0</v>
      </c>
      <c r="AA25" s="60"/>
      <c r="AB25" s="60"/>
      <c r="AC25" s="60"/>
      <c r="AD25" s="62">
        <f>SUM('CF Tracking Template'!$AE25:$AG25)</f>
        <v>0</v>
      </c>
      <c r="AE25" s="63"/>
      <c r="AF25" s="59"/>
      <c r="AG25" s="59"/>
      <c r="AH25" s="33">
        <f t="shared" si="2"/>
        <v>0</v>
      </c>
      <c r="AI25" s="33"/>
      <c r="AJ25" s="33"/>
      <c r="AK25" s="33"/>
      <c r="AL25" s="30"/>
      <c r="AM25" s="30"/>
      <c r="AN25" s="30"/>
      <c r="AO25" s="30"/>
      <c r="AP25" s="30"/>
      <c r="AQ25" s="30"/>
      <c r="AR25" s="30"/>
      <c r="AS25" s="30"/>
      <c r="AT25" s="30"/>
      <c r="AU25" s="30"/>
      <c r="AV25" s="30"/>
      <c r="AW25" s="30"/>
      <c r="AX25" s="33">
        <f>SUM('CF Tracking Template'!$AY25:$BA25)</f>
        <v>0</v>
      </c>
      <c r="AY25" s="33">
        <f>'CF Tracking Template'!$T25*'CF Tracking Template'!$AA25</f>
        <v>0</v>
      </c>
      <c r="AZ25" s="33">
        <f>'CF Tracking Template'!$T25*'CF Tracking Template'!$AB25</f>
        <v>0</v>
      </c>
      <c r="BA25" s="33">
        <f>'CF Tracking Template'!$T25*'CF Tracking Template'!$AC25</f>
        <v>0</v>
      </c>
      <c r="BB25" s="33">
        <f>SUM('CF Tracking Template'!$BC25:$BE25)</f>
        <v>0</v>
      </c>
      <c r="BC25" s="33">
        <f>'CF Tracking Template'!$T25*'CF Tracking Template'!$AI25</f>
        <v>0</v>
      </c>
      <c r="BD25" s="33">
        <f>'CF Tracking Template'!$T25*'CF Tracking Template'!$AJ25</f>
        <v>0</v>
      </c>
      <c r="BE25" s="34">
        <f>'CF Tracking Template'!$T25*'CF Tracking Template'!$AK25</f>
        <v>0</v>
      </c>
    </row>
    <row r="26" spans="2:57">
      <c r="B26" s="27"/>
      <c r="C26" s="30"/>
      <c r="D26" s="30"/>
      <c r="E26" s="27"/>
      <c r="F26" s="116"/>
      <c r="G26" s="30"/>
      <c r="H26" s="31"/>
      <c r="I26" s="30"/>
      <c r="J26" s="30"/>
      <c r="K26" s="116"/>
      <c r="L26" s="116"/>
      <c r="M26" s="116"/>
      <c r="N26" s="32"/>
      <c r="O26" s="30"/>
      <c r="P26" s="30"/>
      <c r="Q26" s="30"/>
      <c r="R26" s="30"/>
      <c r="S26" s="30"/>
      <c r="T26" s="30"/>
      <c r="U26" s="30"/>
      <c r="V26" s="61">
        <f t="shared" si="0"/>
        <v>0</v>
      </c>
      <c r="W26" s="58"/>
      <c r="X26" s="59"/>
      <c r="Y26" s="59"/>
      <c r="Z26" s="33">
        <f t="shared" si="4"/>
        <v>0</v>
      </c>
      <c r="AA26" s="60"/>
      <c r="AB26" s="60"/>
      <c r="AC26" s="60"/>
      <c r="AD26" s="62">
        <f>SUM('CF Tracking Template'!$AE26:$AG26)</f>
        <v>0</v>
      </c>
      <c r="AE26" s="63"/>
      <c r="AF26" s="59"/>
      <c r="AG26" s="59"/>
      <c r="AH26" s="33">
        <f t="shared" si="2"/>
        <v>0</v>
      </c>
      <c r="AI26" s="33"/>
      <c r="AJ26" s="33"/>
      <c r="AK26" s="33"/>
      <c r="AL26" s="30"/>
      <c r="AM26" s="30"/>
      <c r="AN26" s="30"/>
      <c r="AO26" s="30"/>
      <c r="AP26" s="30"/>
      <c r="AQ26" s="30"/>
      <c r="AR26" s="30"/>
      <c r="AS26" s="30"/>
      <c r="AT26" s="30"/>
      <c r="AU26" s="30"/>
      <c r="AV26" s="30"/>
      <c r="AW26" s="30"/>
      <c r="AX26" s="33">
        <f>SUM('CF Tracking Template'!$AY26:$BA26)</f>
        <v>0</v>
      </c>
      <c r="AY26" s="33">
        <f>'CF Tracking Template'!$T26*'CF Tracking Template'!$AA26</f>
        <v>0</v>
      </c>
      <c r="AZ26" s="33">
        <f>'CF Tracking Template'!$T26*'CF Tracking Template'!$AB26</f>
        <v>0</v>
      </c>
      <c r="BA26" s="33">
        <f>'CF Tracking Template'!$T26*'CF Tracking Template'!$AC26</f>
        <v>0</v>
      </c>
      <c r="BB26" s="33">
        <f>SUM('CF Tracking Template'!$BC26:$BE26)</f>
        <v>0</v>
      </c>
      <c r="BC26" s="33">
        <f>'CF Tracking Template'!$T26*'CF Tracking Template'!$AI26</f>
        <v>0</v>
      </c>
      <c r="BD26" s="33">
        <f>'CF Tracking Template'!$T26*'CF Tracking Template'!$AJ26</f>
        <v>0</v>
      </c>
      <c r="BE26" s="34">
        <f>'CF Tracking Template'!$T26*'CF Tracking Template'!$AK26</f>
        <v>0</v>
      </c>
    </row>
    <row r="27" spans="2:57">
      <c r="B27" s="27"/>
      <c r="C27" s="30"/>
      <c r="D27" s="30"/>
      <c r="E27" s="27"/>
      <c r="F27" s="116"/>
      <c r="G27" s="30"/>
      <c r="H27" s="31"/>
      <c r="I27" s="30"/>
      <c r="J27" s="30"/>
      <c r="K27" s="116"/>
      <c r="L27" s="116"/>
      <c r="M27" s="116"/>
      <c r="N27" s="32"/>
      <c r="O27" s="30"/>
      <c r="P27" s="30"/>
      <c r="Q27" s="30"/>
      <c r="R27" s="30"/>
      <c r="S27" s="30"/>
      <c r="T27" s="30"/>
      <c r="U27" s="30"/>
      <c r="V27" s="61">
        <f t="shared" si="0"/>
        <v>0</v>
      </c>
      <c r="W27" s="58"/>
      <c r="X27" s="59"/>
      <c r="Y27" s="59"/>
      <c r="Z27" s="33">
        <f t="shared" si="4"/>
        <v>0</v>
      </c>
      <c r="AA27" s="60"/>
      <c r="AB27" s="60"/>
      <c r="AC27" s="60"/>
      <c r="AD27" s="62">
        <f>SUM('CF Tracking Template'!$AE27:$AG27)</f>
        <v>0</v>
      </c>
      <c r="AE27" s="63"/>
      <c r="AF27" s="59"/>
      <c r="AG27" s="59"/>
      <c r="AH27" s="33">
        <f t="shared" si="2"/>
        <v>0</v>
      </c>
      <c r="AI27" s="33"/>
      <c r="AJ27" s="33"/>
      <c r="AK27" s="33"/>
      <c r="AL27" s="30"/>
      <c r="AM27" s="30"/>
      <c r="AN27" s="30"/>
      <c r="AO27" s="30"/>
      <c r="AP27" s="30"/>
      <c r="AQ27" s="30"/>
      <c r="AR27" s="30"/>
      <c r="AS27" s="30"/>
      <c r="AT27" s="30"/>
      <c r="AU27" s="30"/>
      <c r="AV27" s="30"/>
      <c r="AW27" s="30"/>
      <c r="AX27" s="33">
        <f>SUM('CF Tracking Template'!$AY27:$BA27)</f>
        <v>0</v>
      </c>
      <c r="AY27" s="33">
        <f>'CF Tracking Template'!$T27*'CF Tracking Template'!$AA27</f>
        <v>0</v>
      </c>
      <c r="AZ27" s="33">
        <f>'CF Tracking Template'!$T27*'CF Tracking Template'!$AB27</f>
        <v>0</v>
      </c>
      <c r="BA27" s="33">
        <f>'CF Tracking Template'!$T27*'CF Tracking Template'!$AC27</f>
        <v>0</v>
      </c>
      <c r="BB27" s="33">
        <f>SUM('CF Tracking Template'!$BC27:$BE27)</f>
        <v>0</v>
      </c>
      <c r="BC27" s="33">
        <f>'CF Tracking Template'!$T27*'CF Tracking Template'!$AI27</f>
        <v>0</v>
      </c>
      <c r="BD27" s="33">
        <f>'CF Tracking Template'!$T27*'CF Tracking Template'!$AJ27</f>
        <v>0</v>
      </c>
      <c r="BE27" s="34">
        <f>'CF Tracking Template'!$T27*'CF Tracking Template'!$AK27</f>
        <v>0</v>
      </c>
    </row>
    <row r="28" spans="2:57">
      <c r="B28" s="27"/>
      <c r="C28" s="30"/>
      <c r="D28" s="30"/>
      <c r="E28" s="27"/>
      <c r="F28" s="116"/>
      <c r="G28" s="30"/>
      <c r="H28" s="31"/>
      <c r="I28" s="30"/>
      <c r="J28" s="30"/>
      <c r="K28" s="116"/>
      <c r="L28" s="116"/>
      <c r="M28" s="116"/>
      <c r="N28" s="32"/>
      <c r="O28" s="30"/>
      <c r="P28" s="30"/>
      <c r="Q28" s="30"/>
      <c r="R28" s="30"/>
      <c r="S28" s="30"/>
      <c r="T28" s="30"/>
      <c r="U28" s="30"/>
      <c r="V28" s="61">
        <f t="shared" si="0"/>
        <v>0</v>
      </c>
      <c r="W28" s="58"/>
      <c r="X28" s="59"/>
      <c r="Y28" s="59"/>
      <c r="Z28" s="33">
        <f t="shared" si="4"/>
        <v>0</v>
      </c>
      <c r="AA28" s="60"/>
      <c r="AB28" s="60"/>
      <c r="AC28" s="60"/>
      <c r="AD28" s="62">
        <f>SUM('CF Tracking Template'!$AE28:$AG28)</f>
        <v>0</v>
      </c>
      <c r="AE28" s="63"/>
      <c r="AF28" s="59"/>
      <c r="AG28" s="59"/>
      <c r="AH28" s="33">
        <f t="shared" si="2"/>
        <v>0</v>
      </c>
      <c r="AI28" s="33"/>
      <c r="AJ28" s="33"/>
      <c r="AK28" s="33"/>
      <c r="AL28" s="30"/>
      <c r="AM28" s="30"/>
      <c r="AN28" s="30"/>
      <c r="AO28" s="30"/>
      <c r="AP28" s="30"/>
      <c r="AQ28" s="30"/>
      <c r="AR28" s="30"/>
      <c r="AS28" s="30"/>
      <c r="AT28" s="30"/>
      <c r="AU28" s="30"/>
      <c r="AV28" s="30"/>
      <c r="AW28" s="30"/>
      <c r="AX28" s="33">
        <f>SUM('CF Tracking Template'!$AY28:$BA28)</f>
        <v>0</v>
      </c>
      <c r="AY28" s="33">
        <f>'CF Tracking Template'!$T28*'CF Tracking Template'!$AA28</f>
        <v>0</v>
      </c>
      <c r="AZ28" s="33">
        <f>'CF Tracking Template'!$T28*'CF Tracking Template'!$AB28</f>
        <v>0</v>
      </c>
      <c r="BA28" s="33">
        <f>'CF Tracking Template'!$T28*'CF Tracking Template'!$AC28</f>
        <v>0</v>
      </c>
      <c r="BB28" s="33">
        <f>SUM('CF Tracking Template'!$BC28:$BE28)</f>
        <v>0</v>
      </c>
      <c r="BC28" s="33">
        <f>'CF Tracking Template'!$T28*'CF Tracking Template'!$AI28</f>
        <v>0</v>
      </c>
      <c r="BD28" s="33">
        <f>'CF Tracking Template'!$T28*'CF Tracking Template'!$AJ28</f>
        <v>0</v>
      </c>
      <c r="BE28" s="34">
        <f>'CF Tracking Template'!$T28*'CF Tracking Template'!$AK28</f>
        <v>0</v>
      </c>
    </row>
    <row r="29" spans="2:57">
      <c r="B29" s="27"/>
      <c r="C29" s="30"/>
      <c r="D29" s="30"/>
      <c r="E29" s="27"/>
      <c r="F29" s="116"/>
      <c r="G29" s="30"/>
      <c r="H29" s="31"/>
      <c r="I29" s="30"/>
      <c r="J29" s="30"/>
      <c r="K29" s="116"/>
      <c r="L29" s="116"/>
      <c r="M29" s="116"/>
      <c r="N29" s="32"/>
      <c r="O29" s="30"/>
      <c r="P29" s="30"/>
      <c r="Q29" s="30"/>
      <c r="R29" s="30"/>
      <c r="S29" s="30"/>
      <c r="T29" s="30"/>
      <c r="U29" s="30"/>
      <c r="V29" s="61">
        <f t="shared" si="0"/>
        <v>0</v>
      </c>
      <c r="W29" s="58"/>
      <c r="X29" s="59"/>
      <c r="Y29" s="59"/>
      <c r="Z29" s="33">
        <f t="shared" si="4"/>
        <v>0</v>
      </c>
      <c r="AA29" s="60"/>
      <c r="AB29" s="60"/>
      <c r="AC29" s="60"/>
      <c r="AD29" s="62">
        <f>SUM('CF Tracking Template'!$AE29:$AG29)</f>
        <v>0</v>
      </c>
      <c r="AE29" s="63"/>
      <c r="AF29" s="59"/>
      <c r="AG29" s="59"/>
      <c r="AH29" s="33">
        <f t="shared" si="2"/>
        <v>0</v>
      </c>
      <c r="AI29" s="33"/>
      <c r="AJ29" s="33"/>
      <c r="AK29" s="33"/>
      <c r="AL29" s="30"/>
      <c r="AM29" s="30"/>
      <c r="AN29" s="30"/>
      <c r="AO29" s="30"/>
      <c r="AP29" s="30"/>
      <c r="AQ29" s="30"/>
      <c r="AR29" s="30"/>
      <c r="AS29" s="30"/>
      <c r="AT29" s="30"/>
      <c r="AU29" s="30"/>
      <c r="AV29" s="30"/>
      <c r="AW29" s="30"/>
      <c r="AX29" s="33">
        <f>SUM('CF Tracking Template'!$AY29:$BA29)</f>
        <v>0</v>
      </c>
      <c r="AY29" s="33">
        <f>'CF Tracking Template'!$T29*'CF Tracking Template'!$AA29</f>
        <v>0</v>
      </c>
      <c r="AZ29" s="33">
        <f>'CF Tracking Template'!$T29*'CF Tracking Template'!$AB29</f>
        <v>0</v>
      </c>
      <c r="BA29" s="33">
        <f>'CF Tracking Template'!$T29*'CF Tracking Template'!$AC29</f>
        <v>0</v>
      </c>
      <c r="BB29" s="33">
        <f>SUM('CF Tracking Template'!$BC29:$BE29)</f>
        <v>0</v>
      </c>
      <c r="BC29" s="33">
        <f>'CF Tracking Template'!$T29*'CF Tracking Template'!$AI29</f>
        <v>0</v>
      </c>
      <c r="BD29" s="33">
        <f>'CF Tracking Template'!$T29*'CF Tracking Template'!$AJ29</f>
        <v>0</v>
      </c>
      <c r="BE29" s="34">
        <f>'CF Tracking Template'!$T29*'CF Tracking Template'!$AK29</f>
        <v>0</v>
      </c>
    </row>
    <row r="30" spans="2:57">
      <c r="B30" s="27"/>
      <c r="C30" s="30"/>
      <c r="D30" s="30"/>
      <c r="E30" s="27"/>
      <c r="F30" s="116"/>
      <c r="G30" s="30"/>
      <c r="H30" s="31"/>
      <c r="I30" s="30"/>
      <c r="J30" s="30"/>
      <c r="K30" s="116"/>
      <c r="L30" s="116"/>
      <c r="M30" s="116"/>
      <c r="N30" s="32"/>
      <c r="O30" s="30"/>
      <c r="P30" s="30"/>
      <c r="Q30" s="30"/>
      <c r="R30" s="30"/>
      <c r="S30" s="30"/>
      <c r="T30" s="30"/>
      <c r="U30" s="30"/>
      <c r="V30" s="61">
        <f t="shared" si="0"/>
        <v>0</v>
      </c>
      <c r="W30" s="58"/>
      <c r="X30" s="59"/>
      <c r="Y30" s="59"/>
      <c r="Z30" s="33">
        <f t="shared" si="4"/>
        <v>0</v>
      </c>
      <c r="AA30" s="60"/>
      <c r="AB30" s="60"/>
      <c r="AC30" s="60"/>
      <c r="AD30" s="62">
        <f>SUM('CF Tracking Template'!$AE30:$AG30)</f>
        <v>0</v>
      </c>
      <c r="AE30" s="63"/>
      <c r="AF30" s="59"/>
      <c r="AG30" s="59"/>
      <c r="AH30" s="33">
        <f t="shared" si="2"/>
        <v>0</v>
      </c>
      <c r="AI30" s="33"/>
      <c r="AJ30" s="33"/>
      <c r="AK30" s="33"/>
      <c r="AL30" s="30"/>
      <c r="AM30" s="30"/>
      <c r="AN30" s="30"/>
      <c r="AO30" s="30"/>
      <c r="AP30" s="30"/>
      <c r="AQ30" s="30"/>
      <c r="AR30" s="30"/>
      <c r="AS30" s="30"/>
      <c r="AT30" s="30"/>
      <c r="AU30" s="30"/>
      <c r="AV30" s="30"/>
      <c r="AW30" s="30"/>
      <c r="AX30" s="33">
        <f>SUM('CF Tracking Template'!$AY30:$BA30)</f>
        <v>0</v>
      </c>
      <c r="AY30" s="33">
        <f>'CF Tracking Template'!$T30*'CF Tracking Template'!$AA30</f>
        <v>0</v>
      </c>
      <c r="AZ30" s="33">
        <f>'CF Tracking Template'!$T30*'CF Tracking Template'!$AB30</f>
        <v>0</v>
      </c>
      <c r="BA30" s="33">
        <f>'CF Tracking Template'!$T30*'CF Tracking Template'!$AC30</f>
        <v>0</v>
      </c>
      <c r="BB30" s="33">
        <f>SUM('CF Tracking Template'!$BC30:$BE30)</f>
        <v>0</v>
      </c>
      <c r="BC30" s="33">
        <f>'CF Tracking Template'!$T30*'CF Tracking Template'!$AI30</f>
        <v>0</v>
      </c>
      <c r="BD30" s="33">
        <f>'CF Tracking Template'!$T30*'CF Tracking Template'!$AJ30</f>
        <v>0</v>
      </c>
      <c r="BE30" s="34">
        <f>'CF Tracking Template'!$T30*'CF Tracking Template'!$AK30</f>
        <v>0</v>
      </c>
    </row>
    <row r="31" spans="2:57">
      <c r="B31" s="27"/>
      <c r="C31" s="30"/>
      <c r="D31" s="30"/>
      <c r="E31" s="27"/>
      <c r="F31" s="116"/>
      <c r="G31" s="30"/>
      <c r="H31" s="31"/>
      <c r="I31" s="30"/>
      <c r="J31" s="30"/>
      <c r="K31" s="116"/>
      <c r="L31" s="116"/>
      <c r="M31" s="116"/>
      <c r="N31" s="32"/>
      <c r="O31" s="30"/>
      <c r="P31" s="30"/>
      <c r="Q31" s="30"/>
      <c r="R31" s="30"/>
      <c r="S31" s="30"/>
      <c r="T31" s="30"/>
      <c r="U31" s="30"/>
      <c r="V31" s="61">
        <f t="shared" si="0"/>
        <v>0</v>
      </c>
      <c r="W31" s="58"/>
      <c r="X31" s="59"/>
      <c r="Y31" s="59"/>
      <c r="Z31" s="33">
        <f t="shared" si="4"/>
        <v>0</v>
      </c>
      <c r="AA31" s="60"/>
      <c r="AB31" s="60"/>
      <c r="AC31" s="60"/>
      <c r="AD31" s="62">
        <f>SUM('CF Tracking Template'!$AE31:$AG31)</f>
        <v>0</v>
      </c>
      <c r="AE31" s="63"/>
      <c r="AF31" s="59"/>
      <c r="AG31" s="59"/>
      <c r="AH31" s="33">
        <f t="shared" si="2"/>
        <v>0</v>
      </c>
      <c r="AI31" s="33"/>
      <c r="AJ31" s="33"/>
      <c r="AK31" s="33"/>
      <c r="AL31" s="30"/>
      <c r="AM31" s="30"/>
      <c r="AN31" s="30"/>
      <c r="AO31" s="30"/>
      <c r="AP31" s="30"/>
      <c r="AQ31" s="30"/>
      <c r="AR31" s="30"/>
      <c r="AS31" s="30"/>
      <c r="AT31" s="30"/>
      <c r="AU31" s="30"/>
      <c r="AV31" s="30"/>
      <c r="AW31" s="30"/>
      <c r="AX31" s="33">
        <f>SUM('CF Tracking Template'!$AY31:$BA31)</f>
        <v>0</v>
      </c>
      <c r="AY31" s="33">
        <f>'CF Tracking Template'!$T31*'CF Tracking Template'!$AA31</f>
        <v>0</v>
      </c>
      <c r="AZ31" s="33">
        <f>'CF Tracking Template'!$T31*'CF Tracking Template'!$AB31</f>
        <v>0</v>
      </c>
      <c r="BA31" s="33">
        <f>'CF Tracking Template'!$T31*'CF Tracking Template'!$AC31</f>
        <v>0</v>
      </c>
      <c r="BB31" s="33">
        <f>SUM('CF Tracking Template'!$BC31:$BE31)</f>
        <v>0</v>
      </c>
      <c r="BC31" s="33">
        <f>'CF Tracking Template'!$T31*'CF Tracking Template'!$AI31</f>
        <v>0</v>
      </c>
      <c r="BD31" s="33">
        <f>'CF Tracking Template'!$T31*'CF Tracking Template'!$AJ31</f>
        <v>0</v>
      </c>
      <c r="BE31" s="34">
        <f>'CF Tracking Template'!$T31*'CF Tracking Template'!$AK31</f>
        <v>0</v>
      </c>
    </row>
    <row r="32" spans="2:57">
      <c r="B32" s="27"/>
      <c r="C32" s="30"/>
      <c r="D32" s="30"/>
      <c r="E32" s="27"/>
      <c r="F32" s="116"/>
      <c r="G32" s="30"/>
      <c r="H32" s="31"/>
      <c r="I32" s="30"/>
      <c r="J32" s="30"/>
      <c r="K32" s="116"/>
      <c r="L32" s="116"/>
      <c r="M32" s="116"/>
      <c r="N32" s="32"/>
      <c r="O32" s="30"/>
      <c r="P32" s="30"/>
      <c r="Q32" s="30"/>
      <c r="R32" s="30"/>
      <c r="S32" s="30"/>
      <c r="T32" s="30"/>
      <c r="U32" s="30"/>
      <c r="V32" s="61">
        <f t="shared" si="0"/>
        <v>0</v>
      </c>
      <c r="W32" s="58"/>
      <c r="X32" s="59"/>
      <c r="Y32" s="59"/>
      <c r="Z32" s="33">
        <f t="shared" si="4"/>
        <v>0</v>
      </c>
      <c r="AA32" s="60"/>
      <c r="AB32" s="60"/>
      <c r="AC32" s="60"/>
      <c r="AD32" s="62">
        <f>SUM('CF Tracking Template'!$AE32:$AG32)</f>
        <v>0</v>
      </c>
      <c r="AE32" s="63"/>
      <c r="AF32" s="59"/>
      <c r="AG32" s="59"/>
      <c r="AH32" s="33">
        <f t="shared" si="2"/>
        <v>0</v>
      </c>
      <c r="AI32" s="33"/>
      <c r="AJ32" s="33"/>
      <c r="AK32" s="33"/>
      <c r="AL32" s="30"/>
      <c r="AM32" s="30"/>
      <c r="AN32" s="30"/>
      <c r="AO32" s="30"/>
      <c r="AP32" s="30"/>
      <c r="AQ32" s="30"/>
      <c r="AR32" s="30"/>
      <c r="AS32" s="30"/>
      <c r="AT32" s="30"/>
      <c r="AU32" s="30"/>
      <c r="AV32" s="30"/>
      <c r="AW32" s="30"/>
      <c r="AX32" s="33">
        <f>SUM('CF Tracking Template'!$AY32:$BA32)</f>
        <v>0</v>
      </c>
      <c r="AY32" s="33">
        <f>'CF Tracking Template'!$T32*'CF Tracking Template'!$AA32</f>
        <v>0</v>
      </c>
      <c r="AZ32" s="33">
        <f>'CF Tracking Template'!$T32*'CF Tracking Template'!$AB32</f>
        <v>0</v>
      </c>
      <c r="BA32" s="33">
        <f>'CF Tracking Template'!$T32*'CF Tracking Template'!$AC32</f>
        <v>0</v>
      </c>
      <c r="BB32" s="33">
        <f>SUM('CF Tracking Template'!$BC32:$BE32)</f>
        <v>0</v>
      </c>
      <c r="BC32" s="33">
        <f>'CF Tracking Template'!$T32*'CF Tracking Template'!$AI32</f>
        <v>0</v>
      </c>
      <c r="BD32" s="33">
        <f>'CF Tracking Template'!$T32*'CF Tracking Template'!$AJ32</f>
        <v>0</v>
      </c>
      <c r="BE32" s="34">
        <f>'CF Tracking Template'!$T32*'CF Tracking Template'!$AK32</f>
        <v>0</v>
      </c>
    </row>
    <row r="33" spans="2:57">
      <c r="B33" s="27"/>
      <c r="C33" s="30"/>
      <c r="D33" s="30"/>
      <c r="E33" s="27"/>
      <c r="F33" s="116"/>
      <c r="G33" s="30"/>
      <c r="H33" s="31"/>
      <c r="I33" s="30"/>
      <c r="J33" s="30"/>
      <c r="K33" s="116"/>
      <c r="L33" s="116"/>
      <c r="M33" s="116"/>
      <c r="N33" s="32"/>
      <c r="O33" s="30"/>
      <c r="P33" s="30"/>
      <c r="Q33" s="30"/>
      <c r="R33" s="30"/>
      <c r="S33" s="30"/>
      <c r="T33" s="30"/>
      <c r="U33" s="30"/>
      <c r="V33" s="61">
        <f t="shared" si="0"/>
        <v>0</v>
      </c>
      <c r="W33" s="58"/>
      <c r="X33" s="59"/>
      <c r="Y33" s="59"/>
      <c r="Z33" s="33">
        <f t="shared" si="4"/>
        <v>0</v>
      </c>
      <c r="AA33" s="60"/>
      <c r="AB33" s="60"/>
      <c r="AC33" s="60"/>
      <c r="AD33" s="62">
        <f>SUM('CF Tracking Template'!$AE33:$AG33)</f>
        <v>0</v>
      </c>
      <c r="AE33" s="63"/>
      <c r="AF33" s="59"/>
      <c r="AG33" s="59"/>
      <c r="AH33" s="33">
        <f t="shared" si="2"/>
        <v>0</v>
      </c>
      <c r="AI33" s="33"/>
      <c r="AJ33" s="33"/>
      <c r="AK33" s="33"/>
      <c r="AL33" s="30"/>
      <c r="AM33" s="30"/>
      <c r="AN33" s="30"/>
      <c r="AO33" s="30"/>
      <c r="AP33" s="30"/>
      <c r="AQ33" s="30"/>
      <c r="AR33" s="30"/>
      <c r="AS33" s="30"/>
      <c r="AT33" s="30"/>
      <c r="AU33" s="30"/>
      <c r="AV33" s="30"/>
      <c r="AW33" s="30"/>
      <c r="AX33" s="33">
        <f>SUM('CF Tracking Template'!$AY33:$BA33)</f>
        <v>0</v>
      </c>
      <c r="AY33" s="33">
        <f>'CF Tracking Template'!$T33*'CF Tracking Template'!$AA33</f>
        <v>0</v>
      </c>
      <c r="AZ33" s="33">
        <f>'CF Tracking Template'!$T33*'CF Tracking Template'!$AB33</f>
        <v>0</v>
      </c>
      <c r="BA33" s="33">
        <f>'CF Tracking Template'!$T33*'CF Tracking Template'!$AC33</f>
        <v>0</v>
      </c>
      <c r="BB33" s="33">
        <f>SUM('CF Tracking Template'!$BC33:$BE33)</f>
        <v>0</v>
      </c>
      <c r="BC33" s="33">
        <f>'CF Tracking Template'!$T33*'CF Tracking Template'!$AI33</f>
        <v>0</v>
      </c>
      <c r="BD33" s="33">
        <f>'CF Tracking Template'!$T33*'CF Tracking Template'!$AJ33</f>
        <v>0</v>
      </c>
      <c r="BE33" s="34">
        <f>'CF Tracking Template'!$T33*'CF Tracking Template'!$AK33</f>
        <v>0</v>
      </c>
    </row>
    <row r="34" spans="2:57">
      <c r="B34" s="27"/>
      <c r="C34" s="30"/>
      <c r="D34" s="30"/>
      <c r="E34" s="27"/>
      <c r="F34" s="116"/>
      <c r="G34" s="30"/>
      <c r="H34" s="31"/>
      <c r="I34" s="30"/>
      <c r="J34" s="30"/>
      <c r="K34" s="116"/>
      <c r="L34" s="116"/>
      <c r="M34" s="116"/>
      <c r="N34" s="32"/>
      <c r="O34" s="30"/>
      <c r="P34" s="30"/>
      <c r="Q34" s="30"/>
      <c r="R34" s="30"/>
      <c r="S34" s="30"/>
      <c r="T34" s="30"/>
      <c r="U34" s="30"/>
      <c r="V34" s="61">
        <f t="shared" si="0"/>
        <v>0</v>
      </c>
      <c r="W34" s="58"/>
      <c r="X34" s="59"/>
      <c r="Y34" s="59"/>
      <c r="Z34" s="33">
        <f t="shared" si="4"/>
        <v>0</v>
      </c>
      <c r="AA34" s="60"/>
      <c r="AB34" s="60"/>
      <c r="AC34" s="60"/>
      <c r="AD34" s="62">
        <f>SUM('CF Tracking Template'!$AE34:$AG34)</f>
        <v>0</v>
      </c>
      <c r="AE34" s="63"/>
      <c r="AF34" s="59"/>
      <c r="AG34" s="59"/>
      <c r="AH34" s="33">
        <f t="shared" si="2"/>
        <v>0</v>
      </c>
      <c r="AI34" s="33"/>
      <c r="AJ34" s="33"/>
      <c r="AK34" s="33"/>
      <c r="AL34" s="30"/>
      <c r="AM34" s="30"/>
      <c r="AN34" s="30"/>
      <c r="AO34" s="30"/>
      <c r="AP34" s="30"/>
      <c r="AQ34" s="30"/>
      <c r="AR34" s="30"/>
      <c r="AS34" s="30"/>
      <c r="AT34" s="30"/>
      <c r="AU34" s="30"/>
      <c r="AV34" s="30"/>
      <c r="AW34" s="30"/>
      <c r="AX34" s="33">
        <f>SUM('CF Tracking Template'!$AY34:$BA34)</f>
        <v>0</v>
      </c>
      <c r="AY34" s="33">
        <f>'CF Tracking Template'!$T34*'CF Tracking Template'!$AA34</f>
        <v>0</v>
      </c>
      <c r="AZ34" s="33">
        <f>'CF Tracking Template'!$T34*'CF Tracking Template'!$AB34</f>
        <v>0</v>
      </c>
      <c r="BA34" s="33">
        <f>'CF Tracking Template'!$T34*'CF Tracking Template'!$AC34</f>
        <v>0</v>
      </c>
      <c r="BB34" s="33">
        <f>SUM('CF Tracking Template'!$BC34:$BE34)</f>
        <v>0</v>
      </c>
      <c r="BC34" s="33">
        <f>'CF Tracking Template'!$T34*'CF Tracking Template'!$AI34</f>
        <v>0</v>
      </c>
      <c r="BD34" s="33">
        <f>'CF Tracking Template'!$T34*'CF Tracking Template'!$AJ34</f>
        <v>0</v>
      </c>
      <c r="BE34" s="34">
        <f>'CF Tracking Template'!$T34*'CF Tracking Template'!$AK34</f>
        <v>0</v>
      </c>
    </row>
    <row r="35" spans="2:57">
      <c r="B35" s="27"/>
      <c r="C35" s="30"/>
      <c r="D35" s="30"/>
      <c r="E35" s="27"/>
      <c r="F35" s="116"/>
      <c r="G35" s="30"/>
      <c r="H35" s="31"/>
      <c r="I35" s="30"/>
      <c r="J35" s="30"/>
      <c r="K35" s="116"/>
      <c r="L35" s="116"/>
      <c r="M35" s="116"/>
      <c r="N35" s="32"/>
      <c r="O35" s="30"/>
      <c r="P35" s="30"/>
      <c r="Q35" s="30"/>
      <c r="R35" s="30"/>
      <c r="S35" s="30"/>
      <c r="T35" s="30"/>
      <c r="U35" s="30"/>
      <c r="V35" s="61">
        <f t="shared" si="0"/>
        <v>0</v>
      </c>
      <c r="W35" s="58"/>
      <c r="X35" s="59"/>
      <c r="Y35" s="59"/>
      <c r="Z35" s="33">
        <f t="shared" si="4"/>
        <v>0</v>
      </c>
      <c r="AA35" s="60"/>
      <c r="AB35" s="60"/>
      <c r="AC35" s="60"/>
      <c r="AD35" s="62">
        <f>SUM('CF Tracking Template'!$AE35:$AG35)</f>
        <v>0</v>
      </c>
      <c r="AE35" s="63"/>
      <c r="AF35" s="59"/>
      <c r="AG35" s="59"/>
      <c r="AH35" s="33">
        <f t="shared" si="2"/>
        <v>0</v>
      </c>
      <c r="AI35" s="33"/>
      <c r="AJ35" s="33"/>
      <c r="AK35" s="33"/>
      <c r="AL35" s="30"/>
      <c r="AM35" s="30"/>
      <c r="AN35" s="30"/>
      <c r="AO35" s="30"/>
      <c r="AP35" s="30"/>
      <c r="AQ35" s="30"/>
      <c r="AR35" s="30"/>
      <c r="AS35" s="30"/>
      <c r="AT35" s="30"/>
      <c r="AU35" s="30"/>
      <c r="AV35" s="30"/>
      <c r="AW35" s="30"/>
      <c r="AX35" s="33">
        <f>SUM('CF Tracking Template'!$AY35:$BA35)</f>
        <v>0</v>
      </c>
      <c r="AY35" s="33">
        <f>'CF Tracking Template'!$T35*'CF Tracking Template'!$AA35</f>
        <v>0</v>
      </c>
      <c r="AZ35" s="33">
        <f>'CF Tracking Template'!$T35*'CF Tracking Template'!$AB35</f>
        <v>0</v>
      </c>
      <c r="BA35" s="33">
        <f>'CF Tracking Template'!$T35*'CF Tracking Template'!$AC35</f>
        <v>0</v>
      </c>
      <c r="BB35" s="33">
        <f>SUM('CF Tracking Template'!$BC35:$BE35)</f>
        <v>0</v>
      </c>
      <c r="BC35" s="33">
        <f>'CF Tracking Template'!$T35*'CF Tracking Template'!$AI35</f>
        <v>0</v>
      </c>
      <c r="BD35" s="33">
        <f>'CF Tracking Template'!$T35*'CF Tracking Template'!$AJ35</f>
        <v>0</v>
      </c>
      <c r="BE35" s="34">
        <f>'CF Tracking Template'!$T35*'CF Tracking Template'!$AK35</f>
        <v>0</v>
      </c>
    </row>
    <row r="36" spans="2:57">
      <c r="B36" s="27"/>
      <c r="C36" s="30"/>
      <c r="D36" s="30"/>
      <c r="E36" s="27"/>
      <c r="F36" s="116"/>
      <c r="G36" s="30"/>
      <c r="H36" s="31"/>
      <c r="I36" s="30"/>
      <c r="J36" s="30"/>
      <c r="K36" s="116"/>
      <c r="L36" s="116"/>
      <c r="M36" s="116"/>
      <c r="N36" s="32"/>
      <c r="O36" s="30"/>
      <c r="P36" s="30"/>
      <c r="Q36" s="30"/>
      <c r="R36" s="30"/>
      <c r="S36" s="30"/>
      <c r="T36" s="30"/>
      <c r="U36" s="30"/>
      <c r="V36" s="61">
        <f t="shared" si="0"/>
        <v>0</v>
      </c>
      <c r="W36" s="58"/>
      <c r="X36" s="59"/>
      <c r="Y36" s="59"/>
      <c r="Z36" s="33">
        <f t="shared" si="4"/>
        <v>0</v>
      </c>
      <c r="AA36" s="60"/>
      <c r="AB36" s="60"/>
      <c r="AC36" s="60"/>
      <c r="AD36" s="62">
        <f>SUM('CF Tracking Template'!$AE36:$AG36)</f>
        <v>0</v>
      </c>
      <c r="AE36" s="63"/>
      <c r="AF36" s="59"/>
      <c r="AG36" s="59"/>
      <c r="AH36" s="33">
        <f t="shared" si="2"/>
        <v>0</v>
      </c>
      <c r="AI36" s="33"/>
      <c r="AJ36" s="33"/>
      <c r="AK36" s="33"/>
      <c r="AL36" s="30"/>
      <c r="AM36" s="30"/>
      <c r="AN36" s="30"/>
      <c r="AO36" s="30"/>
      <c r="AP36" s="30"/>
      <c r="AQ36" s="30"/>
      <c r="AR36" s="30"/>
      <c r="AS36" s="30"/>
      <c r="AT36" s="30"/>
      <c r="AU36" s="30"/>
      <c r="AV36" s="30"/>
      <c r="AW36" s="30"/>
      <c r="AX36" s="33">
        <f>SUM('CF Tracking Template'!$AY36:$BA36)</f>
        <v>0</v>
      </c>
      <c r="AY36" s="33">
        <f>'CF Tracking Template'!$T36*'CF Tracking Template'!$AA36</f>
        <v>0</v>
      </c>
      <c r="AZ36" s="33">
        <f>'CF Tracking Template'!$T36*'CF Tracking Template'!$AB36</f>
        <v>0</v>
      </c>
      <c r="BA36" s="33">
        <f>'CF Tracking Template'!$T36*'CF Tracking Template'!$AC36</f>
        <v>0</v>
      </c>
      <c r="BB36" s="33">
        <f>SUM('CF Tracking Template'!$BC36:$BE36)</f>
        <v>0</v>
      </c>
      <c r="BC36" s="33">
        <f>'CF Tracking Template'!$T36*'CF Tracking Template'!$AI36</f>
        <v>0</v>
      </c>
      <c r="BD36" s="33">
        <f>'CF Tracking Template'!$T36*'CF Tracking Template'!$AJ36</f>
        <v>0</v>
      </c>
      <c r="BE36" s="34">
        <f>'CF Tracking Template'!$T36*'CF Tracking Template'!$AK36</f>
        <v>0</v>
      </c>
    </row>
    <row r="37" spans="2:57">
      <c r="B37" s="27"/>
      <c r="C37" s="30"/>
      <c r="D37" s="30"/>
      <c r="E37" s="27"/>
      <c r="F37" s="116"/>
      <c r="G37" s="30"/>
      <c r="H37" s="31"/>
      <c r="I37" s="30"/>
      <c r="J37" s="30"/>
      <c r="K37" s="116"/>
      <c r="L37" s="116"/>
      <c r="M37" s="116"/>
      <c r="N37" s="32"/>
      <c r="O37" s="30"/>
      <c r="P37" s="30"/>
      <c r="Q37" s="30"/>
      <c r="R37" s="30"/>
      <c r="S37" s="30"/>
      <c r="T37" s="30"/>
      <c r="U37" s="30"/>
      <c r="V37" s="61">
        <f t="shared" si="0"/>
        <v>0</v>
      </c>
      <c r="W37" s="58"/>
      <c r="X37" s="59"/>
      <c r="Y37" s="59"/>
      <c r="Z37" s="33">
        <f t="shared" si="4"/>
        <v>0</v>
      </c>
      <c r="AA37" s="60"/>
      <c r="AB37" s="60"/>
      <c r="AC37" s="60"/>
      <c r="AD37" s="62">
        <f>SUM('CF Tracking Template'!$AE37:$AG37)</f>
        <v>0</v>
      </c>
      <c r="AE37" s="63"/>
      <c r="AF37" s="59"/>
      <c r="AG37" s="59"/>
      <c r="AH37" s="33">
        <f t="shared" si="2"/>
        <v>0</v>
      </c>
      <c r="AI37" s="33"/>
      <c r="AJ37" s="33"/>
      <c r="AK37" s="33"/>
      <c r="AL37" s="30"/>
      <c r="AM37" s="30"/>
      <c r="AN37" s="30"/>
      <c r="AO37" s="30"/>
      <c r="AP37" s="30"/>
      <c r="AQ37" s="30"/>
      <c r="AR37" s="30"/>
      <c r="AS37" s="30"/>
      <c r="AT37" s="30"/>
      <c r="AU37" s="30"/>
      <c r="AV37" s="30"/>
      <c r="AW37" s="30"/>
      <c r="AX37" s="33">
        <f>SUM('CF Tracking Template'!$AY37:$BA37)</f>
        <v>0</v>
      </c>
      <c r="AY37" s="33">
        <f>'CF Tracking Template'!$T37*'CF Tracking Template'!$AA37</f>
        <v>0</v>
      </c>
      <c r="AZ37" s="33">
        <f>'CF Tracking Template'!$T37*'CF Tracking Template'!$AB37</f>
        <v>0</v>
      </c>
      <c r="BA37" s="33">
        <f>'CF Tracking Template'!$T37*'CF Tracking Template'!$AC37</f>
        <v>0</v>
      </c>
      <c r="BB37" s="33">
        <f>SUM('CF Tracking Template'!$BC37:$BE37)</f>
        <v>0</v>
      </c>
      <c r="BC37" s="33">
        <f>'CF Tracking Template'!$T37*'CF Tracking Template'!$AI37</f>
        <v>0</v>
      </c>
      <c r="BD37" s="33">
        <f>'CF Tracking Template'!$T37*'CF Tracking Template'!$AJ37</f>
        <v>0</v>
      </c>
      <c r="BE37" s="34">
        <f>'CF Tracking Template'!$T37*'CF Tracking Template'!$AK37</f>
        <v>0</v>
      </c>
    </row>
    <row r="38" spans="2:57">
      <c r="B38" s="27"/>
      <c r="C38" s="30"/>
      <c r="D38" s="30"/>
      <c r="E38" s="27"/>
      <c r="F38" s="116"/>
      <c r="G38" s="30"/>
      <c r="H38" s="31"/>
      <c r="I38" s="30"/>
      <c r="J38" s="30"/>
      <c r="K38" s="116"/>
      <c r="L38" s="116"/>
      <c r="M38" s="116"/>
      <c r="N38" s="32"/>
      <c r="O38" s="30"/>
      <c r="P38" s="30"/>
      <c r="Q38" s="30"/>
      <c r="R38" s="30"/>
      <c r="S38" s="30"/>
      <c r="T38" s="30"/>
      <c r="U38" s="30"/>
      <c r="V38" s="61">
        <f t="shared" si="0"/>
        <v>0</v>
      </c>
      <c r="W38" s="58"/>
      <c r="X38" s="59"/>
      <c r="Y38" s="59"/>
      <c r="Z38" s="33">
        <f t="shared" si="4"/>
        <v>0</v>
      </c>
      <c r="AA38" s="60"/>
      <c r="AB38" s="60"/>
      <c r="AC38" s="60"/>
      <c r="AD38" s="62">
        <f>SUM('CF Tracking Template'!$AE38:$AG38)</f>
        <v>0</v>
      </c>
      <c r="AE38" s="63"/>
      <c r="AF38" s="59"/>
      <c r="AG38" s="59"/>
      <c r="AH38" s="33">
        <f t="shared" si="2"/>
        <v>0</v>
      </c>
      <c r="AI38" s="33"/>
      <c r="AJ38" s="33"/>
      <c r="AK38" s="33"/>
      <c r="AL38" s="30"/>
      <c r="AM38" s="30"/>
      <c r="AN38" s="30"/>
      <c r="AO38" s="30"/>
      <c r="AP38" s="30"/>
      <c r="AQ38" s="30"/>
      <c r="AR38" s="30"/>
      <c r="AS38" s="30"/>
      <c r="AT38" s="30"/>
      <c r="AU38" s="30"/>
      <c r="AV38" s="30"/>
      <c r="AW38" s="30"/>
      <c r="AX38" s="33">
        <f>SUM('CF Tracking Template'!$AY38:$BA38)</f>
        <v>0</v>
      </c>
      <c r="AY38" s="33">
        <f>'CF Tracking Template'!$T38*'CF Tracking Template'!$AA38</f>
        <v>0</v>
      </c>
      <c r="AZ38" s="33">
        <f>'CF Tracking Template'!$T38*'CF Tracking Template'!$AB38</f>
        <v>0</v>
      </c>
      <c r="BA38" s="33">
        <f>'CF Tracking Template'!$T38*'CF Tracking Template'!$AC38</f>
        <v>0</v>
      </c>
      <c r="BB38" s="33">
        <f>SUM('CF Tracking Template'!$BC38:$BE38)</f>
        <v>0</v>
      </c>
      <c r="BC38" s="33">
        <f>'CF Tracking Template'!$T38*'CF Tracking Template'!$AI38</f>
        <v>0</v>
      </c>
      <c r="BD38" s="33">
        <f>'CF Tracking Template'!$T38*'CF Tracking Template'!$AJ38</f>
        <v>0</v>
      </c>
      <c r="BE38" s="34">
        <f>'CF Tracking Template'!$T38*'CF Tracking Template'!$AK38</f>
        <v>0</v>
      </c>
    </row>
    <row r="39" spans="2:57">
      <c r="B39" s="27"/>
      <c r="C39" s="30"/>
      <c r="D39" s="30"/>
      <c r="E39" s="27"/>
      <c r="F39" s="116"/>
      <c r="G39" s="30"/>
      <c r="H39" s="31"/>
      <c r="I39" s="30"/>
      <c r="J39" s="30"/>
      <c r="K39" s="116"/>
      <c r="L39" s="116"/>
      <c r="M39" s="116"/>
      <c r="N39" s="32"/>
      <c r="O39" s="30"/>
      <c r="P39" s="30"/>
      <c r="Q39" s="30"/>
      <c r="R39" s="30"/>
      <c r="S39" s="30"/>
      <c r="T39" s="30"/>
      <c r="U39" s="30"/>
      <c r="V39" s="61">
        <f t="shared" si="0"/>
        <v>0</v>
      </c>
      <c r="W39" s="58"/>
      <c r="X39" s="59"/>
      <c r="Y39" s="59"/>
      <c r="Z39" s="33">
        <f t="shared" si="4"/>
        <v>0</v>
      </c>
      <c r="AA39" s="60"/>
      <c r="AB39" s="60"/>
      <c r="AC39" s="60"/>
      <c r="AD39" s="62">
        <f>SUM('CF Tracking Template'!$AE39:$AG39)</f>
        <v>0</v>
      </c>
      <c r="AE39" s="63"/>
      <c r="AF39" s="59"/>
      <c r="AG39" s="59"/>
      <c r="AH39" s="33">
        <f t="shared" si="2"/>
        <v>0</v>
      </c>
      <c r="AI39" s="33"/>
      <c r="AJ39" s="33"/>
      <c r="AK39" s="33"/>
      <c r="AL39" s="30"/>
      <c r="AM39" s="30"/>
      <c r="AN39" s="30"/>
      <c r="AO39" s="30"/>
      <c r="AP39" s="30"/>
      <c r="AQ39" s="30"/>
      <c r="AR39" s="30"/>
      <c r="AS39" s="30"/>
      <c r="AT39" s="30"/>
      <c r="AU39" s="30"/>
      <c r="AV39" s="30"/>
      <c r="AW39" s="30"/>
      <c r="AX39" s="33">
        <f>SUM('CF Tracking Template'!$AY39:$BA39)</f>
        <v>0</v>
      </c>
      <c r="AY39" s="33">
        <f>'CF Tracking Template'!$T39*'CF Tracking Template'!$AA39</f>
        <v>0</v>
      </c>
      <c r="AZ39" s="33">
        <f>'CF Tracking Template'!$T39*'CF Tracking Template'!$AB39</f>
        <v>0</v>
      </c>
      <c r="BA39" s="33">
        <f>'CF Tracking Template'!$T39*'CF Tracking Template'!$AC39</f>
        <v>0</v>
      </c>
      <c r="BB39" s="33">
        <f>SUM('CF Tracking Template'!$BC39:$BE39)</f>
        <v>0</v>
      </c>
      <c r="BC39" s="33">
        <f>'CF Tracking Template'!$T39*'CF Tracking Template'!$AI39</f>
        <v>0</v>
      </c>
      <c r="BD39" s="33">
        <f>'CF Tracking Template'!$T39*'CF Tracking Template'!$AJ39</f>
        <v>0</v>
      </c>
      <c r="BE39" s="34">
        <f>'CF Tracking Template'!$T39*'CF Tracking Template'!$AK39</f>
        <v>0</v>
      </c>
    </row>
    <row r="40" spans="2:57">
      <c r="B40" s="27"/>
      <c r="C40" s="30"/>
      <c r="D40" s="30"/>
      <c r="E40" s="27"/>
      <c r="F40" s="116"/>
      <c r="G40" s="30"/>
      <c r="H40" s="31"/>
      <c r="I40" s="30"/>
      <c r="J40" s="30"/>
      <c r="K40" s="116"/>
      <c r="L40" s="116"/>
      <c r="M40" s="116"/>
      <c r="N40" s="32"/>
      <c r="O40" s="30"/>
      <c r="P40" s="30"/>
      <c r="Q40" s="30"/>
      <c r="R40" s="30"/>
      <c r="S40" s="30"/>
      <c r="T40" s="30"/>
      <c r="U40" s="30"/>
      <c r="V40" s="61">
        <f t="shared" si="0"/>
        <v>0</v>
      </c>
      <c r="W40" s="58"/>
      <c r="X40" s="59"/>
      <c r="Y40" s="59"/>
      <c r="Z40" s="33">
        <f t="shared" si="4"/>
        <v>0</v>
      </c>
      <c r="AA40" s="60"/>
      <c r="AB40" s="60"/>
      <c r="AC40" s="60"/>
      <c r="AD40" s="62">
        <f>SUM('CF Tracking Template'!$AE40:$AG40)</f>
        <v>0</v>
      </c>
      <c r="AE40" s="63"/>
      <c r="AF40" s="59"/>
      <c r="AG40" s="59"/>
      <c r="AH40" s="33">
        <f t="shared" si="2"/>
        <v>0</v>
      </c>
      <c r="AI40" s="33"/>
      <c r="AJ40" s="33"/>
      <c r="AK40" s="33"/>
      <c r="AL40" s="30"/>
      <c r="AM40" s="30"/>
      <c r="AN40" s="30"/>
      <c r="AO40" s="30"/>
      <c r="AP40" s="30"/>
      <c r="AQ40" s="30"/>
      <c r="AR40" s="30"/>
      <c r="AS40" s="30"/>
      <c r="AT40" s="30"/>
      <c r="AU40" s="30"/>
      <c r="AV40" s="30"/>
      <c r="AW40" s="30"/>
      <c r="AX40" s="33">
        <f>SUM('CF Tracking Template'!$AY40:$BA40)</f>
        <v>0</v>
      </c>
      <c r="AY40" s="33">
        <f>'CF Tracking Template'!$T40*'CF Tracking Template'!$AA40</f>
        <v>0</v>
      </c>
      <c r="AZ40" s="33">
        <f>'CF Tracking Template'!$T40*'CF Tracking Template'!$AB40</f>
        <v>0</v>
      </c>
      <c r="BA40" s="33">
        <f>'CF Tracking Template'!$T40*'CF Tracking Template'!$AC40</f>
        <v>0</v>
      </c>
      <c r="BB40" s="33">
        <f>SUM('CF Tracking Template'!$BC40:$BE40)</f>
        <v>0</v>
      </c>
      <c r="BC40" s="33">
        <f>'CF Tracking Template'!$T40*'CF Tracking Template'!$AI40</f>
        <v>0</v>
      </c>
      <c r="BD40" s="33">
        <f>'CF Tracking Template'!$T40*'CF Tracking Template'!$AJ40</f>
        <v>0</v>
      </c>
      <c r="BE40" s="34">
        <f>'CF Tracking Template'!$T40*'CF Tracking Template'!$AK40</f>
        <v>0</v>
      </c>
    </row>
    <row r="41" spans="2:57">
      <c r="B41" s="27"/>
      <c r="C41" s="30"/>
      <c r="D41" s="30"/>
      <c r="E41" s="27"/>
      <c r="F41" s="116"/>
      <c r="G41" s="30"/>
      <c r="H41" s="31"/>
      <c r="I41" s="30"/>
      <c r="J41" s="30"/>
      <c r="K41" s="116"/>
      <c r="L41" s="116"/>
      <c r="M41" s="116"/>
      <c r="N41" s="32"/>
      <c r="O41" s="30"/>
      <c r="P41" s="30"/>
      <c r="Q41" s="30"/>
      <c r="R41" s="30"/>
      <c r="S41" s="30"/>
      <c r="T41" s="30"/>
      <c r="U41" s="30"/>
      <c r="V41" s="61">
        <f t="shared" si="0"/>
        <v>0</v>
      </c>
      <c r="W41" s="58"/>
      <c r="X41" s="59"/>
      <c r="Y41" s="59"/>
      <c r="Z41" s="33">
        <f t="shared" si="4"/>
        <v>0</v>
      </c>
      <c r="AA41" s="60"/>
      <c r="AB41" s="60"/>
      <c r="AC41" s="60"/>
      <c r="AD41" s="62">
        <f>SUM('CF Tracking Template'!$AE41:$AG41)</f>
        <v>0</v>
      </c>
      <c r="AE41" s="63"/>
      <c r="AF41" s="59"/>
      <c r="AG41" s="59"/>
      <c r="AH41" s="33">
        <f t="shared" si="2"/>
        <v>0</v>
      </c>
      <c r="AI41" s="33"/>
      <c r="AJ41" s="33"/>
      <c r="AK41" s="33"/>
      <c r="AL41" s="30"/>
      <c r="AM41" s="30"/>
      <c r="AN41" s="30"/>
      <c r="AO41" s="30"/>
      <c r="AP41" s="30"/>
      <c r="AQ41" s="30"/>
      <c r="AR41" s="30"/>
      <c r="AS41" s="30"/>
      <c r="AT41" s="30"/>
      <c r="AU41" s="30"/>
      <c r="AV41" s="30"/>
      <c r="AW41" s="30"/>
      <c r="AX41" s="33">
        <f>SUM('CF Tracking Template'!$AY41:$BA41)</f>
        <v>0</v>
      </c>
      <c r="AY41" s="33">
        <f>'CF Tracking Template'!$T41*'CF Tracking Template'!$AA41</f>
        <v>0</v>
      </c>
      <c r="AZ41" s="33">
        <f>'CF Tracking Template'!$T41*'CF Tracking Template'!$AB41</f>
        <v>0</v>
      </c>
      <c r="BA41" s="33">
        <f>'CF Tracking Template'!$T41*'CF Tracking Template'!$AC41</f>
        <v>0</v>
      </c>
      <c r="BB41" s="33">
        <f>SUM('CF Tracking Template'!$BC41:$BE41)</f>
        <v>0</v>
      </c>
      <c r="BC41" s="33">
        <f>'CF Tracking Template'!$T41*'CF Tracking Template'!$AI41</f>
        <v>0</v>
      </c>
      <c r="BD41" s="33">
        <f>'CF Tracking Template'!$T41*'CF Tracking Template'!$AJ41</f>
        <v>0</v>
      </c>
      <c r="BE41" s="34">
        <f>'CF Tracking Template'!$T41*'CF Tracking Template'!$AK41</f>
        <v>0</v>
      </c>
    </row>
    <row r="42" spans="2:57">
      <c r="B42" s="27"/>
      <c r="C42" s="30"/>
      <c r="D42" s="30"/>
      <c r="E42" s="27"/>
      <c r="F42" s="116"/>
      <c r="G42" s="30"/>
      <c r="H42" s="31"/>
      <c r="I42" s="30"/>
      <c r="J42" s="30"/>
      <c r="K42" s="116"/>
      <c r="L42" s="116"/>
      <c r="M42" s="116"/>
      <c r="N42" s="32"/>
      <c r="O42" s="30"/>
      <c r="P42" s="30"/>
      <c r="Q42" s="30"/>
      <c r="R42" s="30"/>
      <c r="S42" s="30"/>
      <c r="T42" s="30"/>
      <c r="U42" s="30"/>
      <c r="V42" s="61">
        <f t="shared" si="0"/>
        <v>0</v>
      </c>
      <c r="W42" s="58"/>
      <c r="X42" s="59"/>
      <c r="Y42" s="59"/>
      <c r="Z42" s="33">
        <f t="shared" si="4"/>
        <v>0</v>
      </c>
      <c r="AA42" s="60"/>
      <c r="AB42" s="60"/>
      <c r="AC42" s="60"/>
      <c r="AD42" s="62">
        <f>SUM('CF Tracking Template'!$AE42:$AG42)</f>
        <v>0</v>
      </c>
      <c r="AE42" s="63"/>
      <c r="AF42" s="59"/>
      <c r="AG42" s="59"/>
      <c r="AH42" s="33">
        <f t="shared" si="2"/>
        <v>0</v>
      </c>
      <c r="AI42" s="33"/>
      <c r="AJ42" s="33"/>
      <c r="AK42" s="33"/>
      <c r="AL42" s="30"/>
      <c r="AM42" s="30"/>
      <c r="AN42" s="30"/>
      <c r="AO42" s="30"/>
      <c r="AP42" s="30"/>
      <c r="AQ42" s="30"/>
      <c r="AR42" s="30"/>
      <c r="AS42" s="30"/>
      <c r="AT42" s="30"/>
      <c r="AU42" s="30"/>
      <c r="AV42" s="30"/>
      <c r="AW42" s="30"/>
      <c r="AX42" s="33">
        <f>SUM('CF Tracking Template'!$AY42:$BA42)</f>
        <v>0</v>
      </c>
      <c r="AY42" s="33">
        <f>'CF Tracking Template'!$T42*'CF Tracking Template'!$AA42</f>
        <v>0</v>
      </c>
      <c r="AZ42" s="33">
        <f>'CF Tracking Template'!$T42*'CF Tracking Template'!$AB42</f>
        <v>0</v>
      </c>
      <c r="BA42" s="33">
        <f>'CF Tracking Template'!$T42*'CF Tracking Template'!$AC42</f>
        <v>0</v>
      </c>
      <c r="BB42" s="33">
        <f>SUM('CF Tracking Template'!$BC42:$BE42)</f>
        <v>0</v>
      </c>
      <c r="BC42" s="33">
        <f>'CF Tracking Template'!$T42*'CF Tracking Template'!$AI42</f>
        <v>0</v>
      </c>
      <c r="BD42" s="33">
        <f>'CF Tracking Template'!$T42*'CF Tracking Template'!$AJ42</f>
        <v>0</v>
      </c>
      <c r="BE42" s="34">
        <f>'CF Tracking Template'!$T42*'CF Tracking Template'!$AK42</f>
        <v>0</v>
      </c>
    </row>
    <row r="43" spans="2:57">
      <c r="B43" s="27"/>
      <c r="C43" s="30"/>
      <c r="D43" s="30"/>
      <c r="E43" s="27"/>
      <c r="F43" s="116"/>
      <c r="G43" s="30"/>
      <c r="H43" s="31"/>
      <c r="I43" s="30"/>
      <c r="J43" s="30"/>
      <c r="K43" s="116"/>
      <c r="L43" s="116"/>
      <c r="M43" s="116"/>
      <c r="N43" s="32"/>
      <c r="O43" s="30"/>
      <c r="P43" s="30"/>
      <c r="Q43" s="30"/>
      <c r="R43" s="30"/>
      <c r="S43" s="30"/>
      <c r="T43" s="30"/>
      <c r="U43" s="30"/>
      <c r="V43" s="61">
        <f t="shared" si="0"/>
        <v>0</v>
      </c>
      <c r="W43" s="58"/>
      <c r="X43" s="59"/>
      <c r="Y43" s="59"/>
      <c r="Z43" s="33">
        <f t="shared" si="4"/>
        <v>0</v>
      </c>
      <c r="AA43" s="60"/>
      <c r="AB43" s="60"/>
      <c r="AC43" s="60"/>
      <c r="AD43" s="62">
        <f>SUM('CF Tracking Template'!$AE43:$AG43)</f>
        <v>0</v>
      </c>
      <c r="AE43" s="63"/>
      <c r="AF43" s="59"/>
      <c r="AG43" s="59"/>
      <c r="AH43" s="33">
        <f t="shared" si="2"/>
        <v>0</v>
      </c>
      <c r="AI43" s="33"/>
      <c r="AJ43" s="33"/>
      <c r="AK43" s="33"/>
      <c r="AL43" s="30"/>
      <c r="AM43" s="30"/>
      <c r="AN43" s="30"/>
      <c r="AO43" s="30"/>
      <c r="AP43" s="30"/>
      <c r="AQ43" s="30"/>
      <c r="AR43" s="30"/>
      <c r="AS43" s="30"/>
      <c r="AT43" s="30"/>
      <c r="AU43" s="30"/>
      <c r="AV43" s="30"/>
      <c r="AW43" s="30"/>
      <c r="AX43" s="33">
        <f>SUM('CF Tracking Template'!$AY43:$BA43)</f>
        <v>0</v>
      </c>
      <c r="AY43" s="33">
        <f>'CF Tracking Template'!$T43*'CF Tracking Template'!$AA43</f>
        <v>0</v>
      </c>
      <c r="AZ43" s="33">
        <f>'CF Tracking Template'!$T43*'CF Tracking Template'!$AB43</f>
        <v>0</v>
      </c>
      <c r="BA43" s="33">
        <f>'CF Tracking Template'!$T43*'CF Tracking Template'!$AC43</f>
        <v>0</v>
      </c>
      <c r="BB43" s="33">
        <f>SUM('CF Tracking Template'!$BC43:$BE43)</f>
        <v>0</v>
      </c>
      <c r="BC43" s="33">
        <f>'CF Tracking Template'!$T43*'CF Tracking Template'!$AI43</f>
        <v>0</v>
      </c>
      <c r="BD43" s="33">
        <f>'CF Tracking Template'!$T43*'CF Tracking Template'!$AJ43</f>
        <v>0</v>
      </c>
      <c r="BE43" s="34">
        <f>'CF Tracking Template'!$T43*'CF Tracking Template'!$AK43</f>
        <v>0</v>
      </c>
    </row>
    <row r="44" spans="2:57">
      <c r="B44" s="27"/>
      <c r="C44" s="30"/>
      <c r="D44" s="30"/>
      <c r="E44" s="27"/>
      <c r="F44" s="116"/>
      <c r="G44" s="30"/>
      <c r="H44" s="31"/>
      <c r="I44" s="30"/>
      <c r="J44" s="30"/>
      <c r="K44" s="116"/>
      <c r="L44" s="116"/>
      <c r="M44" s="116"/>
      <c r="N44" s="32"/>
      <c r="O44" s="30"/>
      <c r="P44" s="30"/>
      <c r="Q44" s="30"/>
      <c r="R44" s="30"/>
      <c r="S44" s="30"/>
      <c r="T44" s="30"/>
      <c r="U44" s="30"/>
      <c r="V44" s="61">
        <f t="shared" si="0"/>
        <v>0</v>
      </c>
      <c r="W44" s="58"/>
      <c r="X44" s="59"/>
      <c r="Y44" s="59"/>
      <c r="Z44" s="33">
        <f t="shared" si="4"/>
        <v>0</v>
      </c>
      <c r="AA44" s="60"/>
      <c r="AB44" s="60"/>
      <c r="AC44" s="60"/>
      <c r="AD44" s="62">
        <f>SUM('CF Tracking Template'!$AE44:$AG44)</f>
        <v>0</v>
      </c>
      <c r="AE44" s="63"/>
      <c r="AF44" s="59"/>
      <c r="AG44" s="59"/>
      <c r="AH44" s="33">
        <f t="shared" si="2"/>
        <v>0</v>
      </c>
      <c r="AI44" s="33"/>
      <c r="AJ44" s="33"/>
      <c r="AK44" s="33"/>
      <c r="AL44" s="30"/>
      <c r="AM44" s="30"/>
      <c r="AN44" s="30"/>
      <c r="AO44" s="30"/>
      <c r="AP44" s="30"/>
      <c r="AQ44" s="30"/>
      <c r="AR44" s="30"/>
      <c r="AS44" s="30"/>
      <c r="AT44" s="30"/>
      <c r="AU44" s="30"/>
      <c r="AV44" s="30"/>
      <c r="AW44" s="30"/>
      <c r="AX44" s="33">
        <f>SUM('CF Tracking Template'!$AY44:$BA44)</f>
        <v>0</v>
      </c>
      <c r="AY44" s="33">
        <f>'CF Tracking Template'!$T44*'CF Tracking Template'!$AA44</f>
        <v>0</v>
      </c>
      <c r="AZ44" s="33">
        <f>'CF Tracking Template'!$T44*'CF Tracking Template'!$AB44</f>
        <v>0</v>
      </c>
      <c r="BA44" s="33">
        <f>'CF Tracking Template'!$T44*'CF Tracking Template'!$AC44</f>
        <v>0</v>
      </c>
      <c r="BB44" s="33">
        <f>SUM('CF Tracking Template'!$BC44:$BE44)</f>
        <v>0</v>
      </c>
      <c r="BC44" s="33">
        <f>'CF Tracking Template'!$T44*'CF Tracking Template'!$AI44</f>
        <v>0</v>
      </c>
      <c r="BD44" s="33">
        <f>'CF Tracking Template'!$T44*'CF Tracking Template'!$AJ44</f>
        <v>0</v>
      </c>
      <c r="BE44" s="34">
        <f>'CF Tracking Template'!$T44*'CF Tracking Template'!$AK44</f>
        <v>0</v>
      </c>
    </row>
    <row r="45" spans="2:57">
      <c r="B45" s="27"/>
      <c r="C45" s="30"/>
      <c r="D45" s="30"/>
      <c r="E45" s="27"/>
      <c r="F45" s="116"/>
      <c r="G45" s="30"/>
      <c r="H45" s="31"/>
      <c r="I45" s="30"/>
      <c r="J45" s="30"/>
      <c r="K45" s="116"/>
      <c r="L45" s="116"/>
      <c r="M45" s="116"/>
      <c r="N45" s="32"/>
      <c r="O45" s="30"/>
      <c r="P45" s="30"/>
      <c r="Q45" s="30"/>
      <c r="R45" s="30"/>
      <c r="S45" s="30"/>
      <c r="T45" s="30"/>
      <c r="U45" s="30"/>
      <c r="V45" s="61">
        <f t="shared" si="0"/>
        <v>0</v>
      </c>
      <c r="W45" s="58"/>
      <c r="X45" s="59"/>
      <c r="Y45" s="59"/>
      <c r="Z45" s="33">
        <f t="shared" si="4"/>
        <v>0</v>
      </c>
      <c r="AA45" s="60"/>
      <c r="AB45" s="60"/>
      <c r="AC45" s="60"/>
      <c r="AD45" s="62">
        <f>SUM('CF Tracking Template'!$AE45:$AG45)</f>
        <v>0</v>
      </c>
      <c r="AE45" s="63"/>
      <c r="AF45" s="59"/>
      <c r="AG45" s="59"/>
      <c r="AH45" s="33">
        <f t="shared" si="2"/>
        <v>0</v>
      </c>
      <c r="AI45" s="33"/>
      <c r="AJ45" s="33"/>
      <c r="AK45" s="33"/>
      <c r="AL45" s="30"/>
      <c r="AM45" s="30"/>
      <c r="AN45" s="30"/>
      <c r="AO45" s="30"/>
      <c r="AP45" s="30"/>
      <c r="AQ45" s="30"/>
      <c r="AR45" s="30"/>
      <c r="AS45" s="30"/>
      <c r="AT45" s="30"/>
      <c r="AU45" s="30"/>
      <c r="AV45" s="30"/>
      <c r="AW45" s="30"/>
      <c r="AX45" s="33">
        <f>SUM('CF Tracking Template'!$AY45:$BA45)</f>
        <v>0</v>
      </c>
      <c r="AY45" s="33">
        <f>'CF Tracking Template'!$T45*'CF Tracking Template'!$AA45</f>
        <v>0</v>
      </c>
      <c r="AZ45" s="33">
        <f>'CF Tracking Template'!$T45*'CF Tracking Template'!$AB45</f>
        <v>0</v>
      </c>
      <c r="BA45" s="33">
        <f>'CF Tracking Template'!$T45*'CF Tracking Template'!$AC45</f>
        <v>0</v>
      </c>
      <c r="BB45" s="33">
        <f>SUM('CF Tracking Template'!$BC45:$BE45)</f>
        <v>0</v>
      </c>
      <c r="BC45" s="33">
        <f>'CF Tracking Template'!$T45*'CF Tracking Template'!$AI45</f>
        <v>0</v>
      </c>
      <c r="BD45" s="33">
        <f>'CF Tracking Template'!$T45*'CF Tracking Template'!$AJ45</f>
        <v>0</v>
      </c>
      <c r="BE45" s="34">
        <f>'CF Tracking Template'!$T45*'CF Tracking Template'!$AK45</f>
        <v>0</v>
      </c>
    </row>
    <row r="46" spans="2:57">
      <c r="B46" s="27"/>
      <c r="C46" s="30"/>
      <c r="D46" s="30"/>
      <c r="E46" s="27"/>
      <c r="F46" s="116"/>
      <c r="G46" s="30"/>
      <c r="H46" s="31"/>
      <c r="I46" s="30"/>
      <c r="J46" s="30"/>
      <c r="K46" s="116"/>
      <c r="L46" s="116"/>
      <c r="M46" s="116"/>
      <c r="N46" s="32"/>
      <c r="O46" s="30"/>
      <c r="P46" s="30"/>
      <c r="Q46" s="30"/>
      <c r="R46" s="30"/>
      <c r="S46" s="30"/>
      <c r="T46" s="30"/>
      <c r="U46" s="30"/>
      <c r="V46" s="61">
        <f t="shared" si="0"/>
        <v>0</v>
      </c>
      <c r="W46" s="58"/>
      <c r="X46" s="59"/>
      <c r="Y46" s="59"/>
      <c r="Z46" s="33">
        <f t="shared" si="4"/>
        <v>0</v>
      </c>
      <c r="AA46" s="60"/>
      <c r="AB46" s="60"/>
      <c r="AC46" s="60"/>
      <c r="AD46" s="62">
        <f>SUM('CF Tracking Template'!$AE46:$AG46)</f>
        <v>0</v>
      </c>
      <c r="AE46" s="63"/>
      <c r="AF46" s="59"/>
      <c r="AG46" s="59"/>
      <c r="AH46" s="33">
        <f t="shared" si="2"/>
        <v>0</v>
      </c>
      <c r="AI46" s="33"/>
      <c r="AJ46" s="33"/>
      <c r="AK46" s="33"/>
      <c r="AL46" s="30"/>
      <c r="AM46" s="30"/>
      <c r="AN46" s="30"/>
      <c r="AO46" s="30"/>
      <c r="AP46" s="30"/>
      <c r="AQ46" s="30"/>
      <c r="AR46" s="30"/>
      <c r="AS46" s="30"/>
      <c r="AT46" s="30"/>
      <c r="AU46" s="30"/>
      <c r="AV46" s="30"/>
      <c r="AW46" s="30"/>
      <c r="AX46" s="33">
        <f>SUM('CF Tracking Template'!$AY46:$BA46)</f>
        <v>0</v>
      </c>
      <c r="AY46" s="33">
        <f>'CF Tracking Template'!$T46*'CF Tracking Template'!$AA46</f>
        <v>0</v>
      </c>
      <c r="AZ46" s="33">
        <f>'CF Tracking Template'!$T46*'CF Tracking Template'!$AB46</f>
        <v>0</v>
      </c>
      <c r="BA46" s="33">
        <f>'CF Tracking Template'!$T46*'CF Tracking Template'!$AC46</f>
        <v>0</v>
      </c>
      <c r="BB46" s="33">
        <f>SUM('CF Tracking Template'!$BC46:$BE46)</f>
        <v>0</v>
      </c>
      <c r="BC46" s="33">
        <f>'CF Tracking Template'!$T46*'CF Tracking Template'!$AI46</f>
        <v>0</v>
      </c>
      <c r="BD46" s="33">
        <f>'CF Tracking Template'!$T46*'CF Tracking Template'!$AJ46</f>
        <v>0</v>
      </c>
      <c r="BE46" s="34">
        <f>'CF Tracking Template'!$T46*'CF Tracking Template'!$AK46</f>
        <v>0</v>
      </c>
    </row>
    <row r="47" spans="2:57">
      <c r="B47" s="27"/>
      <c r="C47" s="30"/>
      <c r="D47" s="30"/>
      <c r="E47" s="27"/>
      <c r="F47" s="116"/>
      <c r="G47" s="30"/>
      <c r="H47" s="31"/>
      <c r="I47" s="30"/>
      <c r="J47" s="30"/>
      <c r="K47" s="116"/>
      <c r="L47" s="116"/>
      <c r="M47" s="116"/>
      <c r="N47" s="32"/>
      <c r="O47" s="30"/>
      <c r="P47" s="30"/>
      <c r="Q47" s="30"/>
      <c r="R47" s="30"/>
      <c r="S47" s="30"/>
      <c r="T47" s="30"/>
      <c r="U47" s="30"/>
      <c r="V47" s="61">
        <f t="shared" si="0"/>
        <v>0</v>
      </c>
      <c r="W47" s="58"/>
      <c r="X47" s="59"/>
      <c r="Y47" s="59"/>
      <c r="Z47" s="33">
        <f t="shared" si="4"/>
        <v>0</v>
      </c>
      <c r="AA47" s="60"/>
      <c r="AB47" s="60"/>
      <c r="AC47" s="60"/>
      <c r="AD47" s="62">
        <f>SUM('CF Tracking Template'!$AE47:$AG47)</f>
        <v>0</v>
      </c>
      <c r="AE47" s="63"/>
      <c r="AF47" s="59"/>
      <c r="AG47" s="59"/>
      <c r="AH47" s="33">
        <f t="shared" si="2"/>
        <v>0</v>
      </c>
      <c r="AI47" s="33"/>
      <c r="AJ47" s="33"/>
      <c r="AK47" s="33"/>
      <c r="AL47" s="30"/>
      <c r="AM47" s="30"/>
      <c r="AN47" s="30"/>
      <c r="AO47" s="30"/>
      <c r="AP47" s="30"/>
      <c r="AQ47" s="30"/>
      <c r="AR47" s="30"/>
      <c r="AS47" s="30"/>
      <c r="AT47" s="30"/>
      <c r="AU47" s="30"/>
      <c r="AV47" s="30"/>
      <c r="AW47" s="30"/>
      <c r="AX47" s="33">
        <f>SUM('CF Tracking Template'!$AY47:$BA47)</f>
        <v>0</v>
      </c>
      <c r="AY47" s="33">
        <f>'CF Tracking Template'!$T47*'CF Tracking Template'!$AA47</f>
        <v>0</v>
      </c>
      <c r="AZ47" s="33">
        <f>'CF Tracking Template'!$T47*'CF Tracking Template'!$AB47</f>
        <v>0</v>
      </c>
      <c r="BA47" s="33">
        <f>'CF Tracking Template'!$T47*'CF Tracking Template'!$AC47</f>
        <v>0</v>
      </c>
      <c r="BB47" s="33">
        <f>SUM('CF Tracking Template'!$BC47:$BE47)</f>
        <v>0</v>
      </c>
      <c r="BC47" s="33">
        <f>'CF Tracking Template'!$T47*'CF Tracking Template'!$AI47</f>
        <v>0</v>
      </c>
      <c r="BD47" s="33">
        <f>'CF Tracking Template'!$T47*'CF Tracking Template'!$AJ47</f>
        <v>0</v>
      </c>
      <c r="BE47" s="34">
        <f>'CF Tracking Template'!$T47*'CF Tracking Template'!$AK47</f>
        <v>0</v>
      </c>
    </row>
    <row r="48" spans="2:57">
      <c r="B48" s="27"/>
      <c r="C48" s="30"/>
      <c r="D48" s="30"/>
      <c r="E48" s="27"/>
      <c r="F48" s="116"/>
      <c r="G48" s="30"/>
      <c r="H48" s="31"/>
      <c r="I48" s="30"/>
      <c r="J48" s="30"/>
      <c r="K48" s="116"/>
      <c r="L48" s="116"/>
      <c r="M48" s="116"/>
      <c r="N48" s="32"/>
      <c r="O48" s="30"/>
      <c r="P48" s="30"/>
      <c r="Q48" s="30"/>
      <c r="R48" s="30"/>
      <c r="S48" s="30"/>
      <c r="T48" s="30"/>
      <c r="U48" s="30"/>
      <c r="V48" s="61">
        <f t="shared" si="0"/>
        <v>0</v>
      </c>
      <c r="W48" s="58"/>
      <c r="X48" s="59"/>
      <c r="Y48" s="59"/>
      <c r="Z48" s="33">
        <f t="shared" si="4"/>
        <v>0</v>
      </c>
      <c r="AA48" s="60"/>
      <c r="AB48" s="60"/>
      <c r="AC48" s="60"/>
      <c r="AD48" s="62">
        <f>SUM('CF Tracking Template'!$AE48:$AG48)</f>
        <v>0</v>
      </c>
      <c r="AE48" s="63"/>
      <c r="AF48" s="59"/>
      <c r="AG48" s="59"/>
      <c r="AH48" s="33">
        <f t="shared" si="2"/>
        <v>0</v>
      </c>
      <c r="AI48" s="33"/>
      <c r="AJ48" s="33"/>
      <c r="AK48" s="33"/>
      <c r="AL48" s="30"/>
      <c r="AM48" s="30"/>
      <c r="AN48" s="30"/>
      <c r="AO48" s="30"/>
      <c r="AP48" s="30"/>
      <c r="AQ48" s="30"/>
      <c r="AR48" s="30"/>
      <c r="AS48" s="30"/>
      <c r="AT48" s="30"/>
      <c r="AU48" s="30"/>
      <c r="AV48" s="30"/>
      <c r="AW48" s="30"/>
      <c r="AX48" s="33">
        <f>SUM('CF Tracking Template'!$AY48:$BA48)</f>
        <v>0</v>
      </c>
      <c r="AY48" s="33">
        <f>'CF Tracking Template'!$T48*'CF Tracking Template'!$AA48</f>
        <v>0</v>
      </c>
      <c r="AZ48" s="33">
        <f>'CF Tracking Template'!$T48*'CF Tracking Template'!$AB48</f>
        <v>0</v>
      </c>
      <c r="BA48" s="33">
        <f>'CF Tracking Template'!$T48*'CF Tracking Template'!$AC48</f>
        <v>0</v>
      </c>
      <c r="BB48" s="33">
        <f>SUM('CF Tracking Template'!$BC48:$BE48)</f>
        <v>0</v>
      </c>
      <c r="BC48" s="33">
        <f>'CF Tracking Template'!$T48*'CF Tracking Template'!$AI48</f>
        <v>0</v>
      </c>
      <c r="BD48" s="33">
        <f>'CF Tracking Template'!$T48*'CF Tracking Template'!$AJ48</f>
        <v>0</v>
      </c>
      <c r="BE48" s="34">
        <f>'CF Tracking Template'!$T48*'CF Tracking Template'!$AK48</f>
        <v>0</v>
      </c>
    </row>
    <row r="49" spans="2:57">
      <c r="B49" s="27"/>
      <c r="C49" s="30"/>
      <c r="D49" s="30"/>
      <c r="E49" s="27"/>
      <c r="F49" s="117"/>
      <c r="G49" s="30"/>
      <c r="H49" s="31"/>
      <c r="I49" s="30"/>
      <c r="J49" s="30"/>
      <c r="K49" s="30"/>
      <c r="L49" s="117"/>
      <c r="M49" s="30"/>
      <c r="N49" s="32"/>
      <c r="O49" s="30"/>
      <c r="P49" s="30"/>
      <c r="Q49" s="30"/>
      <c r="R49" s="30"/>
      <c r="S49" s="30"/>
      <c r="T49" s="30"/>
      <c r="U49" s="30"/>
      <c r="V49" s="61">
        <f t="shared" si="0"/>
        <v>0</v>
      </c>
      <c r="W49" s="58"/>
      <c r="X49" s="59"/>
      <c r="Y49" s="59"/>
      <c r="Z49" s="33">
        <f t="shared" si="4"/>
        <v>0</v>
      </c>
      <c r="AA49" s="60"/>
      <c r="AB49" s="60"/>
      <c r="AC49" s="60"/>
      <c r="AD49" s="62">
        <f>SUM('CF Tracking Template'!$AE49:$AG49)</f>
        <v>0</v>
      </c>
      <c r="AE49" s="63"/>
      <c r="AF49" s="59"/>
      <c r="AG49" s="59"/>
      <c r="AH49" s="33">
        <f t="shared" si="2"/>
        <v>0</v>
      </c>
      <c r="AI49" s="33"/>
      <c r="AJ49" s="33"/>
      <c r="AK49" s="33"/>
      <c r="AL49" s="30"/>
      <c r="AM49" s="30"/>
      <c r="AN49" s="30"/>
      <c r="AO49" s="30"/>
      <c r="AP49" s="30"/>
      <c r="AQ49" s="30"/>
      <c r="AR49" s="30"/>
      <c r="AS49" s="30"/>
      <c r="AT49" s="30"/>
      <c r="AU49" s="30"/>
      <c r="AV49" s="30"/>
      <c r="AW49" s="30"/>
      <c r="AX49" s="33">
        <f>SUM('CF Tracking Template'!$AY49:$BA49)</f>
        <v>0</v>
      </c>
      <c r="AY49" s="33">
        <f>'CF Tracking Template'!$T49*'CF Tracking Template'!$AA49</f>
        <v>0</v>
      </c>
      <c r="AZ49" s="33">
        <f>'CF Tracking Template'!$T49*'CF Tracking Template'!$AB49</f>
        <v>0</v>
      </c>
      <c r="BA49" s="33">
        <f>'CF Tracking Template'!$T49*'CF Tracking Template'!$AC49</f>
        <v>0</v>
      </c>
      <c r="BB49" s="33">
        <f>SUM('CF Tracking Template'!$BC49:$BE49)</f>
        <v>0</v>
      </c>
      <c r="BC49" s="33">
        <f>'CF Tracking Template'!$T49*'CF Tracking Template'!$AI49</f>
        <v>0</v>
      </c>
      <c r="BD49" s="33">
        <f>'CF Tracking Template'!$T49*'CF Tracking Template'!$AJ49</f>
        <v>0</v>
      </c>
      <c r="BE49" s="34">
        <f>'CF Tracking Template'!$T49*'CF Tracking Template'!$AK49</f>
        <v>0</v>
      </c>
    </row>
  </sheetData>
  <phoneticPr fontId="5"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0000000}">
          <x14:formula1>
            <xm:f>'Parameters &amp; Categories'!$C$38:$C$47</xm:f>
          </x14:formula1>
          <xm:sqref>AL9:AL13 AL19:AL49</xm:sqref>
        </x14:dataValidation>
        <x14:dataValidation type="list" allowBlank="1" showInputMessage="1" showErrorMessage="1" xr:uid="{00000000-0002-0000-0100-000001000000}">
          <x14:formula1>
            <xm:f>'Parameters &amp; Categories'!$C$28:$C$30</xm:f>
          </x14:formula1>
          <xm:sqref>P9:P49</xm:sqref>
        </x14:dataValidation>
        <x14:dataValidation type="list" allowBlank="1" showInputMessage="1" showErrorMessage="1" xr:uid="{00000000-0002-0000-0100-000002000000}">
          <x14:formula1>
            <xm:f>'Parameters &amp; Categories'!$C$31:$C$33</xm:f>
          </x14:formula1>
          <xm:sqref>J19:J49</xm:sqref>
        </x14:dataValidation>
        <x14:dataValidation type="list" allowBlank="1" showInputMessage="1" showErrorMessage="1" xr:uid="{00000000-0002-0000-0100-000003000000}">
          <x14:formula1>
            <xm:f>'Parameters &amp; Categories'!$C$48:$C$52</xm:f>
          </x14:formula1>
          <xm:sqref>T9:T49</xm:sqref>
        </x14:dataValidation>
        <x14:dataValidation type="list" allowBlank="1" showInputMessage="1" showErrorMessage="1" xr:uid="{00000000-0002-0000-0100-000005000000}">
          <x14:formula1>
            <xm:f>'Parameters &amp; Categories'!$C$20:$C$26</xm:f>
          </x14:formula1>
          <xm:sqref>O9:O49</xm:sqref>
        </x14:dataValidation>
        <x14:dataValidation type="list" allowBlank="1" showInputMessage="1" showErrorMessage="1" xr:uid="{00000000-0002-0000-0100-000006000000}">
          <x14:formula1>
            <xm:f>'Parameters &amp; Categories'!$C$9:$C$13</xm:f>
          </x14:formula1>
          <xm:sqref>E9:E49</xm:sqref>
        </x14:dataValidation>
        <x14:dataValidation type="list" allowBlank="1" showInputMessage="1" showErrorMessage="1" xr:uid="{367FD9DF-73B1-5842-B1B0-303DA0015F3C}">
          <x14:formula1>
            <xm:f>'Parameters &amp; Categories'!$C$53:$C$55</xm:f>
          </x14:formula1>
          <xm:sqref>AN9:AN49</xm:sqref>
        </x14:dataValidation>
        <x14:dataValidation type="list" allowBlank="1" showInputMessage="1" showErrorMessage="1" xr:uid="{00000000-0002-0000-0100-000004000000}">
          <x14:formula1>
            <xm:f>'Parameters &amp; Categories'!$G$5:$G$12</xm:f>
          </x14:formula1>
          <xm:sqref>Q9:Q49</xm:sqref>
        </x14:dataValidation>
        <x14:dataValidation type="list" allowBlank="1" showInputMessage="1" showErrorMessage="1" xr:uid="{07FF58A3-49C1-6B4B-B57C-7B57F9C1F48D}">
          <x14:formula1>
            <xm:f>'Parameters &amp; Categories'!$C$5:$C$6</xm:f>
          </x14:formula1>
          <xm:sqref>B9:B49</xm:sqref>
        </x14:dataValidation>
        <x14:dataValidation type="list" allowBlank="1" showInputMessage="1" showErrorMessage="1" xr:uid="{71E44432-25C7-8F49-B2C0-F0A0ACE3CB3B}">
          <x14:formula1>
            <xm:f>'Parameters &amp; Categories'!$C$38:$C$46</xm:f>
          </x14:formula1>
          <xm:sqref>AL14:AL18</xm:sqref>
        </x14:dataValidation>
        <x14:dataValidation type="list" allowBlank="1" showInputMessage="1" showErrorMessage="1" xr:uid="{7ACFCF05-DA8D-BC42-A4A9-3297A005829F}">
          <x14:formula1>
            <xm:f>'Parameters &amp; Categories'!$C$14:$C$15</xm:f>
          </x14:formula1>
          <xm:sqref>K9:M49 F9:F49</xm:sqref>
        </x14:dataValidation>
        <x14:dataValidation type="list" allowBlank="1" showInputMessage="1" showErrorMessage="1" xr:uid="{00000000-0002-0000-0100-000007000000}">
          <x14:formula1>
            <xm:f>'Parameters &amp; Categories'!$G$14:$G$81</xm:f>
          </x14:formula1>
          <xm:sqref>R9:S49</xm:sqref>
        </x14:dataValidation>
        <x14:dataValidation type="list" allowBlank="1" showInputMessage="1" showErrorMessage="1" xr:uid="{811AE49E-3342-8940-AA74-6805A027E0C3}">
          <x14:formula1>
            <xm:f>'Parameters &amp; Categories'!$C$31:$C$34</xm:f>
          </x14:formula1>
          <xm:sqref>J9:J18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9846-8E0F-C145-9F33-CE36A27B67E0}">
  <dimension ref="A1:O159"/>
  <sheetViews>
    <sheetView zoomScale="112" zoomScaleNormal="112" workbookViewId="0">
      <selection sqref="A1:O3"/>
    </sheetView>
  </sheetViews>
  <sheetFormatPr baseColWidth="10" defaultRowHeight="13"/>
  <cols>
    <col min="3" max="3" width="53.59765625" bestFit="1" customWidth="1"/>
    <col min="4" max="4" width="15.59765625" bestFit="1" customWidth="1"/>
    <col min="5" max="5" width="14.3984375" bestFit="1" customWidth="1"/>
    <col min="6" max="6" width="30" bestFit="1" customWidth="1"/>
    <col min="7" max="7" width="15.59765625" bestFit="1" customWidth="1"/>
    <col min="8" max="8" width="10" customWidth="1"/>
    <col min="9" max="9" width="61.796875" bestFit="1" customWidth="1"/>
    <col min="10" max="10" width="26.796875" bestFit="1" customWidth="1"/>
    <col min="11" max="11" width="14.796875" bestFit="1" customWidth="1"/>
    <col min="12" max="12" width="27.19921875" bestFit="1" customWidth="1"/>
    <col min="13" max="13" width="17.796875" bestFit="1" customWidth="1"/>
    <col min="14" max="14" width="9.796875" customWidth="1"/>
    <col min="15" max="15" width="12.796875" customWidth="1"/>
    <col min="16" max="16" width="44.19921875" bestFit="1" customWidth="1"/>
    <col min="17" max="17" width="61.796875" bestFit="1" customWidth="1"/>
    <col min="18" max="18" width="52" bestFit="1" customWidth="1"/>
    <col min="19" max="19" width="54" bestFit="1" customWidth="1"/>
    <col min="20" max="20" width="46.59765625" bestFit="1" customWidth="1"/>
    <col min="21" max="21" width="38.796875" bestFit="1" customWidth="1"/>
    <col min="22" max="22" width="61.796875" bestFit="1" customWidth="1"/>
  </cols>
  <sheetData>
    <row r="1" spans="1:15" ht="37" customHeight="1">
      <c r="A1" s="76"/>
      <c r="B1" s="76"/>
      <c r="C1" s="76"/>
      <c r="D1" s="76"/>
      <c r="E1" s="76"/>
      <c r="F1" s="76"/>
      <c r="G1" s="76"/>
      <c r="H1" s="76"/>
      <c r="I1" s="76"/>
      <c r="J1" s="76"/>
      <c r="K1" s="76"/>
      <c r="L1" s="76"/>
      <c r="M1" s="76"/>
      <c r="N1" s="76"/>
      <c r="O1" s="76"/>
    </row>
    <row r="2" spans="1:15" ht="26">
      <c r="A2" s="76"/>
      <c r="B2" s="49"/>
      <c r="C2" s="81"/>
      <c r="D2" s="81"/>
      <c r="E2" s="49"/>
      <c r="F2" s="49"/>
      <c r="G2" s="80" t="s">
        <v>220</v>
      </c>
      <c r="H2" s="49"/>
      <c r="I2" s="49"/>
      <c r="J2" s="49"/>
      <c r="K2" s="49"/>
      <c r="L2" s="49"/>
      <c r="M2" s="49"/>
      <c r="N2" s="49"/>
      <c r="O2" s="76"/>
    </row>
    <row r="3" spans="1:15">
      <c r="A3" s="76"/>
      <c r="B3" s="49"/>
      <c r="C3" s="77"/>
      <c r="D3" s="49"/>
      <c r="E3" s="49"/>
      <c r="F3" s="49"/>
      <c r="G3" s="49"/>
      <c r="H3" s="49"/>
      <c r="I3" s="49"/>
      <c r="J3" s="49"/>
      <c r="K3" s="49"/>
      <c r="L3" s="49"/>
      <c r="M3" s="49"/>
      <c r="N3" s="49"/>
      <c r="O3" s="76"/>
    </row>
    <row r="4" spans="1:15" ht="16">
      <c r="A4" s="76"/>
      <c r="B4" s="49"/>
      <c r="E4" s="96"/>
      <c r="F4" s="96"/>
      <c r="G4" s="96"/>
      <c r="H4" s="49"/>
      <c r="K4" s="96"/>
      <c r="L4" s="96"/>
      <c r="M4" s="96"/>
      <c r="N4" s="49"/>
      <c r="O4" s="76"/>
    </row>
    <row r="5" spans="1:15" ht="16">
      <c r="A5" s="76"/>
      <c r="B5" s="49"/>
      <c r="C5" s="94" t="s">
        <v>201</v>
      </c>
      <c r="D5" s="95" t="s">
        <v>219</v>
      </c>
      <c r="E5" s="96"/>
      <c r="F5" s="96"/>
      <c r="G5" s="96"/>
      <c r="H5" s="49"/>
      <c r="I5" s="94" t="s">
        <v>201</v>
      </c>
      <c r="J5" s="95" t="s">
        <v>219</v>
      </c>
      <c r="K5" s="96"/>
      <c r="L5" s="96"/>
      <c r="M5" s="96"/>
      <c r="N5" s="49"/>
      <c r="O5" s="76"/>
    </row>
    <row r="6" spans="1:15" ht="21">
      <c r="A6" s="76"/>
      <c r="B6" s="49"/>
      <c r="C6" s="94" t="s">
        <v>9</v>
      </c>
      <c r="D6" s="95" t="s">
        <v>219</v>
      </c>
      <c r="E6" s="96"/>
      <c r="F6" s="79" t="s">
        <v>227</v>
      </c>
      <c r="G6" s="96"/>
      <c r="H6" s="49"/>
      <c r="I6" s="94" t="s">
        <v>9</v>
      </c>
      <c r="J6" s="95" t="s">
        <v>219</v>
      </c>
      <c r="K6" s="96"/>
      <c r="L6" s="79" t="s">
        <v>307</v>
      </c>
      <c r="M6" s="96"/>
      <c r="N6" s="49"/>
      <c r="O6" s="76"/>
    </row>
    <row r="7" spans="1:15" ht="16">
      <c r="A7" s="76"/>
      <c r="B7" s="49"/>
      <c r="C7" s="94" t="s">
        <v>18</v>
      </c>
      <c r="D7" s="95" t="s">
        <v>219</v>
      </c>
      <c r="E7" s="96"/>
      <c r="F7" s="96"/>
      <c r="G7" s="96"/>
      <c r="H7" s="49"/>
      <c r="I7" s="94" t="s">
        <v>18</v>
      </c>
      <c r="J7" s="95" t="s">
        <v>219</v>
      </c>
      <c r="K7" s="96"/>
      <c r="L7" s="96"/>
      <c r="M7" s="96"/>
      <c r="N7" s="49"/>
      <c r="O7" s="76"/>
    </row>
    <row r="8" spans="1:15" ht="16">
      <c r="A8" s="76"/>
      <c r="B8" s="49"/>
      <c r="C8" s="96"/>
      <c r="D8" s="96"/>
      <c r="E8" s="96"/>
      <c r="F8" s="96"/>
      <c r="G8" s="96"/>
      <c r="H8" s="49"/>
      <c r="I8" s="96"/>
      <c r="J8" s="96"/>
      <c r="K8" s="96"/>
      <c r="L8" s="96"/>
      <c r="M8" s="96"/>
      <c r="N8" s="49"/>
      <c r="O8" s="76"/>
    </row>
    <row r="9" spans="1:15" ht="16">
      <c r="A9" s="76"/>
      <c r="B9" s="49"/>
      <c r="C9" s="94" t="s">
        <v>223</v>
      </c>
      <c r="D9" s="94" t="s">
        <v>224</v>
      </c>
      <c r="E9" s="95"/>
      <c r="F9" s="95"/>
      <c r="G9" s="95"/>
      <c r="H9" s="49"/>
      <c r="I9" s="94" t="s">
        <v>306</v>
      </c>
      <c r="J9" s="94" t="s">
        <v>224</v>
      </c>
      <c r="K9" s="95"/>
      <c r="L9" s="95"/>
      <c r="M9" s="95"/>
      <c r="N9" s="49"/>
      <c r="O9" s="76"/>
    </row>
    <row r="10" spans="1:15" ht="16">
      <c r="A10" s="76"/>
      <c r="B10" s="49"/>
      <c r="C10" s="94" t="s">
        <v>224</v>
      </c>
      <c r="D10" s="97" t="s">
        <v>15</v>
      </c>
      <c r="E10" s="97" t="s">
        <v>16</v>
      </c>
      <c r="F10" s="97" t="s">
        <v>17</v>
      </c>
      <c r="G10" s="97" t="s">
        <v>222</v>
      </c>
      <c r="H10" s="49"/>
      <c r="I10" s="94" t="s">
        <v>224</v>
      </c>
      <c r="J10" s="97" t="s">
        <v>15</v>
      </c>
      <c r="K10" s="97" t="s">
        <v>16</v>
      </c>
      <c r="L10" s="97" t="s">
        <v>17</v>
      </c>
      <c r="M10" s="97" t="s">
        <v>222</v>
      </c>
      <c r="N10" s="49"/>
      <c r="O10" s="76"/>
    </row>
    <row r="11" spans="1:15" ht="16">
      <c r="A11" s="76"/>
      <c r="B11" s="49"/>
      <c r="C11" s="90">
        <v>2020</v>
      </c>
      <c r="D11" s="93"/>
      <c r="E11" s="93"/>
      <c r="F11" s="93">
        <v>1071428.5714285716</v>
      </c>
      <c r="G11" s="93">
        <v>1071428.5714285716</v>
      </c>
      <c r="H11" s="49"/>
      <c r="I11" s="98">
        <v>2020</v>
      </c>
      <c r="J11" s="97"/>
      <c r="K11" s="97"/>
      <c r="L11" s="97">
        <v>428571.42857142858</v>
      </c>
      <c r="M11" s="97">
        <v>428571.42857142858</v>
      </c>
      <c r="N11" s="49"/>
      <c r="O11" s="76"/>
    </row>
    <row r="12" spans="1:15" ht="16">
      <c r="A12" s="76"/>
      <c r="B12" s="49"/>
      <c r="C12" s="90">
        <v>2021</v>
      </c>
      <c r="D12" s="93">
        <v>19999999.999999996</v>
      </c>
      <c r="E12" s="93">
        <v>9090909.0909090899</v>
      </c>
      <c r="F12" s="93"/>
      <c r="G12" s="93">
        <v>29090909.090909086</v>
      </c>
      <c r="H12" s="49"/>
      <c r="I12" s="98">
        <v>2021</v>
      </c>
      <c r="J12" s="97">
        <v>19772727.27272727</v>
      </c>
      <c r="K12" s="97">
        <v>0</v>
      </c>
      <c r="L12" s="97"/>
      <c r="M12" s="97">
        <v>19772727.27272727</v>
      </c>
      <c r="N12" s="49"/>
      <c r="O12" s="76"/>
    </row>
    <row r="13" spans="1:15" ht="16">
      <c r="A13" s="76"/>
      <c r="B13" s="49"/>
      <c r="C13" s="90">
        <v>2022</v>
      </c>
      <c r="D13" s="93">
        <v>17875000</v>
      </c>
      <c r="E13" s="93">
        <v>437500</v>
      </c>
      <c r="F13" s="93"/>
      <c r="G13" s="93">
        <v>18312500</v>
      </c>
      <c r="H13" s="49"/>
      <c r="I13" s="98">
        <v>2022</v>
      </c>
      <c r="J13" s="97">
        <v>10208333.333333334</v>
      </c>
      <c r="K13" s="97">
        <v>4187500.0000000005</v>
      </c>
      <c r="L13" s="97"/>
      <c r="M13" s="97">
        <v>14395833.333333334</v>
      </c>
      <c r="N13" s="49"/>
      <c r="O13" s="76"/>
    </row>
    <row r="14" spans="1:15" ht="16">
      <c r="A14" s="76"/>
      <c r="B14" s="49"/>
      <c r="C14" s="95" t="s">
        <v>222</v>
      </c>
      <c r="D14" s="97">
        <v>37875000</v>
      </c>
      <c r="E14" s="97">
        <v>9528409.0909090899</v>
      </c>
      <c r="F14" s="97">
        <v>1071428.5714285716</v>
      </c>
      <c r="G14" s="97">
        <v>48474837.662337661</v>
      </c>
      <c r="H14" s="49"/>
      <c r="I14" s="95" t="s">
        <v>222</v>
      </c>
      <c r="J14" s="97">
        <v>29981060.606060602</v>
      </c>
      <c r="K14" s="97">
        <v>4187500.0000000005</v>
      </c>
      <c r="L14" s="97">
        <v>428571.42857142858</v>
      </c>
      <c r="M14" s="97">
        <v>34597132.034632035</v>
      </c>
      <c r="N14" s="49"/>
      <c r="O14" s="76"/>
    </row>
    <row r="15" spans="1:15">
      <c r="A15" s="76"/>
      <c r="B15" s="49"/>
      <c r="C15" s="14"/>
      <c r="D15" s="14"/>
      <c r="E15" s="14"/>
      <c r="F15" s="14"/>
      <c r="G15" s="14"/>
      <c r="H15" s="49"/>
      <c r="I15" s="14"/>
      <c r="J15" s="14"/>
      <c r="K15" s="14"/>
      <c r="L15" s="14"/>
      <c r="M15" s="14"/>
      <c r="N15" s="49"/>
      <c r="O15" s="76"/>
    </row>
    <row r="16" spans="1:15">
      <c r="A16" s="76"/>
      <c r="B16" s="49"/>
      <c r="C16" s="14"/>
      <c r="D16" s="14"/>
      <c r="E16" s="14"/>
      <c r="F16" s="14"/>
      <c r="G16" s="14"/>
      <c r="H16" s="49"/>
      <c r="I16" s="14"/>
      <c r="J16" s="14"/>
      <c r="K16" s="14"/>
      <c r="L16" s="14"/>
      <c r="M16" s="14"/>
      <c r="N16" s="49"/>
      <c r="O16" s="76"/>
    </row>
    <row r="17" spans="1:15">
      <c r="A17" s="76"/>
      <c r="B17" s="49"/>
      <c r="C17" s="14"/>
      <c r="D17" s="14"/>
      <c r="E17" s="14"/>
      <c r="F17" s="14"/>
      <c r="G17" s="14"/>
      <c r="H17" s="49"/>
      <c r="I17" s="14"/>
      <c r="J17" s="14"/>
      <c r="K17" s="14"/>
      <c r="L17" s="14"/>
      <c r="M17" s="14"/>
      <c r="N17" s="49"/>
      <c r="O17" s="76"/>
    </row>
    <row r="18" spans="1:15">
      <c r="A18" s="76"/>
      <c r="B18" s="49"/>
      <c r="C18" s="14"/>
      <c r="D18" s="14"/>
      <c r="E18" s="14"/>
      <c r="F18" s="14"/>
      <c r="G18" s="14"/>
      <c r="H18" s="49"/>
      <c r="I18" s="14"/>
      <c r="J18" s="14"/>
      <c r="K18" s="14"/>
      <c r="L18" s="14"/>
      <c r="M18" s="14"/>
      <c r="N18" s="49"/>
      <c r="O18" s="76"/>
    </row>
    <row r="19" spans="1:15">
      <c r="A19" s="76"/>
      <c r="B19" s="49"/>
      <c r="C19" s="14"/>
      <c r="D19" s="14"/>
      <c r="E19" s="14"/>
      <c r="F19" s="14"/>
      <c r="G19" s="14"/>
      <c r="H19" s="49"/>
      <c r="I19" s="14"/>
      <c r="J19" s="14"/>
      <c r="K19" s="14"/>
      <c r="L19" s="14"/>
      <c r="M19" s="14"/>
      <c r="N19" s="49"/>
      <c r="O19" s="76"/>
    </row>
    <row r="20" spans="1:15">
      <c r="A20" s="76"/>
      <c r="B20" s="49"/>
      <c r="C20" s="14"/>
      <c r="D20" s="14"/>
      <c r="E20" s="14"/>
      <c r="F20" s="14"/>
      <c r="G20" s="14"/>
      <c r="H20" s="49"/>
      <c r="I20" s="14"/>
      <c r="J20" s="14"/>
      <c r="K20" s="14"/>
      <c r="L20" s="14"/>
      <c r="M20" s="14"/>
      <c r="N20" s="49"/>
      <c r="O20" s="76"/>
    </row>
    <row r="21" spans="1:15">
      <c r="A21" s="76"/>
      <c r="B21" s="49"/>
      <c r="C21" s="14"/>
      <c r="D21" s="14"/>
      <c r="E21" s="14"/>
      <c r="F21" s="14"/>
      <c r="G21" s="14"/>
      <c r="H21" s="49"/>
      <c r="I21" s="14"/>
      <c r="J21" s="14"/>
      <c r="K21" s="14"/>
      <c r="L21" s="14"/>
      <c r="M21" s="14"/>
      <c r="N21" s="49"/>
      <c r="O21" s="76"/>
    </row>
    <row r="22" spans="1:15">
      <c r="A22" s="76"/>
      <c r="B22" s="49"/>
      <c r="C22" s="14"/>
      <c r="D22" s="14"/>
      <c r="E22" s="14"/>
      <c r="F22" s="14"/>
      <c r="G22" s="14"/>
      <c r="H22" s="49"/>
      <c r="I22" s="14"/>
      <c r="J22" s="14"/>
      <c r="K22" s="14"/>
      <c r="L22" s="14"/>
      <c r="M22" s="14"/>
      <c r="N22" s="49"/>
      <c r="O22" s="76"/>
    </row>
    <row r="23" spans="1:15">
      <c r="A23" s="76"/>
      <c r="B23" s="49"/>
      <c r="C23" s="14"/>
      <c r="D23" s="14"/>
      <c r="E23" s="14"/>
      <c r="F23" s="14"/>
      <c r="G23" s="14"/>
      <c r="H23" s="49"/>
      <c r="I23" s="14"/>
      <c r="J23" s="14"/>
      <c r="K23" s="14"/>
      <c r="L23" s="14"/>
      <c r="M23" s="14"/>
      <c r="N23" s="49"/>
      <c r="O23" s="76"/>
    </row>
    <row r="24" spans="1:15">
      <c r="A24" s="76"/>
      <c r="B24" s="49"/>
      <c r="C24" s="14"/>
      <c r="D24" s="14"/>
      <c r="E24" s="14"/>
      <c r="F24" s="14"/>
      <c r="G24" s="14"/>
      <c r="H24" s="49"/>
      <c r="I24" s="14"/>
      <c r="J24" s="14"/>
      <c r="K24" s="14"/>
      <c r="L24" s="14"/>
      <c r="M24" s="14"/>
      <c r="N24" s="49"/>
      <c r="O24" s="76"/>
    </row>
    <row r="25" spans="1:15">
      <c r="A25" s="76"/>
      <c r="B25" s="49"/>
      <c r="C25" s="14"/>
      <c r="D25" s="14"/>
      <c r="E25" s="14"/>
      <c r="F25" s="14"/>
      <c r="G25" s="14"/>
      <c r="H25" s="49"/>
      <c r="I25" s="14"/>
      <c r="J25" s="14"/>
      <c r="K25" s="14"/>
      <c r="L25" s="14"/>
      <c r="M25" s="14"/>
      <c r="N25" s="49"/>
      <c r="O25" s="76"/>
    </row>
    <row r="26" spans="1:15">
      <c r="A26" s="76"/>
      <c r="B26" s="49"/>
      <c r="C26" s="14"/>
      <c r="D26" s="14"/>
      <c r="E26" s="14"/>
      <c r="F26" s="14"/>
      <c r="G26" s="14"/>
      <c r="H26" s="49"/>
      <c r="I26" s="14"/>
      <c r="J26" s="14"/>
      <c r="K26" s="14"/>
      <c r="L26" s="14"/>
      <c r="M26" s="14"/>
      <c r="N26" s="49"/>
      <c r="O26" s="76"/>
    </row>
    <row r="27" spans="1:15">
      <c r="A27" s="76"/>
      <c r="B27" s="49"/>
      <c r="C27" s="14"/>
      <c r="D27" s="14"/>
      <c r="E27" s="14"/>
      <c r="F27" s="14"/>
      <c r="G27" s="14"/>
      <c r="H27" s="49"/>
      <c r="I27" s="14"/>
      <c r="J27" s="14"/>
      <c r="K27" s="14"/>
      <c r="L27" s="14"/>
      <c r="M27" s="14"/>
      <c r="N27" s="49"/>
      <c r="O27" s="76"/>
    </row>
    <row r="28" spans="1:15">
      <c r="A28" s="76"/>
      <c r="B28" s="49"/>
      <c r="C28" s="14"/>
      <c r="D28" s="14"/>
      <c r="E28" s="14"/>
      <c r="F28" s="14"/>
      <c r="G28" s="14"/>
      <c r="H28" s="49"/>
      <c r="I28" s="14"/>
      <c r="J28" s="14"/>
      <c r="K28" s="14"/>
      <c r="L28" s="14"/>
      <c r="M28" s="14"/>
      <c r="N28" s="49"/>
      <c r="O28" s="76"/>
    </row>
    <row r="29" spans="1:15">
      <c r="A29" s="76"/>
      <c r="B29" s="49"/>
      <c r="C29" s="14"/>
      <c r="D29" s="14"/>
      <c r="E29" s="14"/>
      <c r="F29" s="14"/>
      <c r="G29" s="14"/>
      <c r="H29" s="49"/>
      <c r="I29" s="14"/>
      <c r="J29" s="14"/>
      <c r="K29" s="14"/>
      <c r="L29" s="14"/>
      <c r="M29" s="14"/>
      <c r="N29" s="49"/>
      <c r="O29" s="76"/>
    </row>
    <row r="30" spans="1:15">
      <c r="A30" s="76"/>
      <c r="B30" s="49"/>
      <c r="C30" s="14"/>
      <c r="D30" s="14"/>
      <c r="E30" s="14"/>
      <c r="F30" s="14"/>
      <c r="G30" s="14"/>
      <c r="H30" s="49"/>
      <c r="I30" s="14"/>
      <c r="J30" s="14"/>
      <c r="K30" s="14"/>
      <c r="L30" s="14"/>
      <c r="M30" s="14"/>
      <c r="N30" s="49"/>
      <c r="O30" s="76"/>
    </row>
    <row r="31" spans="1:15">
      <c r="A31" s="76"/>
      <c r="B31" s="49"/>
      <c r="C31" s="14"/>
      <c r="D31" s="14"/>
      <c r="E31" s="14"/>
      <c r="F31" s="14"/>
      <c r="G31" s="14"/>
      <c r="H31" s="49"/>
      <c r="I31" s="14"/>
      <c r="J31" s="14"/>
      <c r="K31" s="14"/>
      <c r="L31" s="14"/>
      <c r="M31" s="14"/>
      <c r="N31" s="49"/>
      <c r="O31" s="76"/>
    </row>
    <row r="32" spans="1:15">
      <c r="A32" s="76"/>
      <c r="B32" s="49"/>
      <c r="C32" s="14"/>
      <c r="D32" s="14"/>
      <c r="E32" s="14"/>
      <c r="F32" s="14"/>
      <c r="G32" s="14"/>
      <c r="H32" s="49"/>
      <c r="I32" s="14"/>
      <c r="J32" s="14"/>
      <c r="K32" s="14"/>
      <c r="L32" s="14"/>
      <c r="M32" s="14"/>
      <c r="N32" s="49"/>
      <c r="O32" s="76"/>
    </row>
    <row r="33" spans="1:15">
      <c r="A33" s="76"/>
      <c r="B33" s="49"/>
      <c r="C33" s="14"/>
      <c r="D33" s="14"/>
      <c r="E33" s="14"/>
      <c r="F33" s="14"/>
      <c r="G33" s="14"/>
      <c r="H33" s="49"/>
      <c r="I33" s="14"/>
      <c r="J33" s="14"/>
      <c r="K33" s="14"/>
      <c r="L33" s="14"/>
      <c r="M33" s="14"/>
      <c r="N33" s="49"/>
      <c r="O33" s="76"/>
    </row>
    <row r="34" spans="1:15">
      <c r="A34" s="76"/>
      <c r="B34" s="49"/>
      <c r="C34" s="14"/>
      <c r="D34" s="14"/>
      <c r="E34" s="14"/>
      <c r="F34" s="14"/>
      <c r="G34" s="14"/>
      <c r="H34" s="49"/>
      <c r="I34" s="14"/>
      <c r="J34" s="14"/>
      <c r="K34" s="14"/>
      <c r="L34" s="14"/>
      <c r="M34" s="14"/>
      <c r="N34" s="49"/>
      <c r="O34" s="76"/>
    </row>
    <row r="35" spans="1:15">
      <c r="A35" s="76"/>
      <c r="B35" s="49"/>
      <c r="C35" s="14"/>
      <c r="D35" s="14"/>
      <c r="E35" s="14"/>
      <c r="F35" s="14"/>
      <c r="G35" s="14"/>
      <c r="H35" s="49"/>
      <c r="I35" s="14"/>
      <c r="J35" s="14"/>
      <c r="K35" s="14"/>
      <c r="L35" s="14"/>
      <c r="M35" s="14"/>
      <c r="N35" s="49"/>
      <c r="O35" s="76"/>
    </row>
    <row r="36" spans="1:15">
      <c r="A36" s="76"/>
      <c r="B36" s="49"/>
      <c r="C36" s="14"/>
      <c r="D36" s="14"/>
      <c r="E36" s="14"/>
      <c r="F36" s="14"/>
      <c r="G36" s="14"/>
      <c r="H36" s="49"/>
      <c r="I36" s="14"/>
      <c r="J36" s="14"/>
      <c r="K36" s="14"/>
      <c r="L36" s="14"/>
      <c r="M36" s="14"/>
      <c r="N36" s="49"/>
      <c r="O36" s="76"/>
    </row>
    <row r="37" spans="1:15">
      <c r="A37" s="76"/>
      <c r="B37" s="49"/>
      <c r="C37" s="14"/>
      <c r="D37" s="14"/>
      <c r="E37" s="14"/>
      <c r="F37" s="14"/>
      <c r="G37" s="14"/>
      <c r="H37" s="49"/>
      <c r="I37" s="14"/>
      <c r="J37" s="14"/>
      <c r="K37" s="14"/>
      <c r="L37" s="14"/>
      <c r="M37" s="14"/>
      <c r="N37" s="49"/>
      <c r="O37" s="76"/>
    </row>
    <row r="38" spans="1:15">
      <c r="A38" s="76"/>
      <c r="B38" s="49"/>
      <c r="C38" s="14"/>
      <c r="D38" s="14"/>
      <c r="E38" s="14"/>
      <c r="F38" s="14"/>
      <c r="G38" s="14"/>
      <c r="H38" s="49"/>
      <c r="I38" s="14"/>
      <c r="J38" s="14"/>
      <c r="K38" s="14"/>
      <c r="L38" s="14"/>
      <c r="M38" s="14"/>
      <c r="N38" s="49"/>
      <c r="O38" s="76"/>
    </row>
    <row r="39" spans="1:15">
      <c r="A39" s="76"/>
      <c r="B39" s="49"/>
      <c r="C39" s="14"/>
      <c r="D39" s="14"/>
      <c r="E39" s="14"/>
      <c r="F39" s="14"/>
      <c r="G39" s="14"/>
      <c r="H39" s="49"/>
      <c r="I39" s="14"/>
      <c r="J39" s="14"/>
      <c r="K39" s="14"/>
      <c r="L39" s="14"/>
      <c r="M39" s="14"/>
      <c r="N39" s="49"/>
      <c r="O39" s="76"/>
    </row>
    <row r="40" spans="1:15">
      <c r="A40" s="76"/>
      <c r="B40" s="49"/>
      <c r="C40" s="14"/>
      <c r="D40" s="14"/>
      <c r="E40" s="14"/>
      <c r="F40" s="14"/>
      <c r="G40" s="14"/>
      <c r="H40" s="49"/>
      <c r="I40" s="14"/>
      <c r="J40" s="14"/>
      <c r="K40" s="14"/>
      <c r="L40" s="14"/>
      <c r="M40" s="14"/>
      <c r="N40" s="49"/>
      <c r="O40" s="76"/>
    </row>
    <row r="41" spans="1:15">
      <c r="A41" s="76"/>
      <c r="B41" s="49"/>
      <c r="C41" s="14"/>
      <c r="D41" s="14"/>
      <c r="E41" s="14"/>
      <c r="F41" s="14"/>
      <c r="G41" s="14"/>
      <c r="H41" s="49"/>
      <c r="I41" s="14"/>
      <c r="J41" s="14"/>
      <c r="K41" s="14"/>
      <c r="L41" s="14"/>
      <c r="M41" s="14"/>
      <c r="N41" s="49"/>
      <c r="O41" s="76"/>
    </row>
    <row r="42" spans="1:15">
      <c r="A42" s="76"/>
      <c r="B42" s="49"/>
      <c r="C42" s="14"/>
      <c r="D42" s="14"/>
      <c r="E42" s="14"/>
      <c r="F42" s="14"/>
      <c r="G42" s="14"/>
      <c r="H42" s="49"/>
      <c r="I42" s="14"/>
      <c r="J42" s="14"/>
      <c r="K42" s="14"/>
      <c r="L42" s="14"/>
      <c r="M42" s="14"/>
      <c r="N42" s="49"/>
      <c r="O42" s="76"/>
    </row>
    <row r="43" spans="1:15">
      <c r="A43" s="76"/>
      <c r="B43" s="49"/>
      <c r="C43" s="14"/>
      <c r="D43" s="14"/>
      <c r="E43" s="14"/>
      <c r="F43" s="14"/>
      <c r="G43" s="14"/>
      <c r="H43" s="49"/>
      <c r="I43" s="14"/>
      <c r="J43" s="14"/>
      <c r="K43" s="14"/>
      <c r="L43" s="14"/>
      <c r="M43" s="14"/>
      <c r="N43" s="49"/>
      <c r="O43" s="76"/>
    </row>
    <row r="44" spans="1:15">
      <c r="A44" s="76"/>
      <c r="B44" s="49"/>
      <c r="C44" s="14"/>
      <c r="D44" s="14"/>
      <c r="E44" s="14"/>
      <c r="F44" s="14"/>
      <c r="G44" s="14"/>
      <c r="H44" s="49"/>
      <c r="I44" s="14"/>
      <c r="J44" s="14"/>
      <c r="K44" s="14"/>
      <c r="L44" s="14"/>
      <c r="M44" s="14"/>
      <c r="N44" s="49"/>
      <c r="O44" s="76"/>
    </row>
    <row r="45" spans="1:15">
      <c r="A45" s="76"/>
      <c r="B45" s="49"/>
      <c r="C45" s="14"/>
      <c r="D45" s="14"/>
      <c r="E45" s="14"/>
      <c r="F45" s="14"/>
      <c r="G45" s="14"/>
      <c r="H45" s="49"/>
      <c r="I45" s="14"/>
      <c r="J45" s="14"/>
      <c r="K45" s="14"/>
      <c r="L45" s="14"/>
      <c r="M45" s="14"/>
      <c r="N45" s="49"/>
      <c r="O45" s="76"/>
    </row>
    <row r="46" spans="1:15">
      <c r="A46" s="76"/>
      <c r="B46" s="49"/>
      <c r="C46" s="14"/>
      <c r="D46" s="14"/>
      <c r="E46" s="14"/>
      <c r="F46" s="14"/>
      <c r="G46" s="14"/>
      <c r="H46" s="49"/>
      <c r="I46" s="14"/>
      <c r="J46" s="14"/>
      <c r="K46" s="14"/>
      <c r="L46" s="14"/>
      <c r="M46" s="14"/>
      <c r="N46" s="49"/>
      <c r="O46" s="76"/>
    </row>
    <row r="47" spans="1:15">
      <c r="A47" s="76"/>
      <c r="B47" s="49"/>
      <c r="C47" s="14"/>
      <c r="D47" s="14"/>
      <c r="E47" s="14"/>
      <c r="F47" s="14"/>
      <c r="G47" s="14"/>
      <c r="H47" s="49"/>
      <c r="I47" s="14"/>
      <c r="J47" s="14"/>
      <c r="K47" s="14"/>
      <c r="L47" s="14"/>
      <c r="M47" s="14"/>
      <c r="N47" s="49"/>
      <c r="O47" s="76"/>
    </row>
    <row r="48" spans="1:15">
      <c r="A48" s="76"/>
      <c r="B48" s="49"/>
      <c r="C48" s="14"/>
      <c r="D48" s="14"/>
      <c r="E48" s="14"/>
      <c r="F48" s="14"/>
      <c r="G48" s="14"/>
      <c r="H48" s="49"/>
      <c r="I48" s="14"/>
      <c r="J48" s="14"/>
      <c r="K48" s="14"/>
      <c r="L48" s="14"/>
      <c r="M48" s="14"/>
      <c r="N48" s="49"/>
      <c r="O48" s="76"/>
    </row>
    <row r="49" spans="1:15">
      <c r="A49" s="76"/>
      <c r="B49" s="49"/>
      <c r="C49" s="14"/>
      <c r="D49" s="14"/>
      <c r="E49" s="14"/>
      <c r="F49" s="14"/>
      <c r="G49" s="14"/>
      <c r="H49" s="49"/>
      <c r="I49" s="14"/>
      <c r="J49" s="14"/>
      <c r="K49" s="14"/>
      <c r="L49" s="14"/>
      <c r="M49" s="14"/>
      <c r="N49" s="49"/>
      <c r="O49" s="76"/>
    </row>
    <row r="50" spans="1:15">
      <c r="A50" s="76"/>
      <c r="B50" s="49"/>
      <c r="C50" s="14"/>
      <c r="D50" s="14"/>
      <c r="E50" s="14"/>
      <c r="F50" s="14"/>
      <c r="G50" s="14"/>
      <c r="H50" s="49"/>
      <c r="I50" s="14"/>
      <c r="J50" s="14"/>
      <c r="K50" s="14"/>
      <c r="L50" s="14"/>
      <c r="M50" s="14"/>
      <c r="N50" s="49"/>
      <c r="O50" s="76"/>
    </row>
    <row r="51" spans="1:15">
      <c r="A51" s="76"/>
      <c r="B51" s="49"/>
      <c r="C51" s="14"/>
      <c r="D51" s="14"/>
      <c r="E51" s="14"/>
      <c r="F51" s="14"/>
      <c r="G51" s="14"/>
      <c r="H51" s="49"/>
      <c r="I51" s="14"/>
      <c r="J51" s="14"/>
      <c r="K51" s="14"/>
      <c r="L51" s="14"/>
      <c r="M51" s="14"/>
      <c r="N51" s="49"/>
      <c r="O51" s="76"/>
    </row>
    <row r="52" spans="1:15" ht="26">
      <c r="A52" s="76"/>
      <c r="B52" s="49"/>
      <c r="C52" s="78"/>
      <c r="D52" s="78"/>
      <c r="E52" s="78"/>
      <c r="F52" s="78"/>
      <c r="G52" s="80" t="s">
        <v>221</v>
      </c>
      <c r="H52" s="78"/>
      <c r="I52" s="78"/>
      <c r="J52" s="78"/>
      <c r="K52" s="78"/>
      <c r="L52" s="78"/>
      <c r="M52" s="78"/>
      <c r="N52" s="49"/>
      <c r="O52" s="76"/>
    </row>
    <row r="53" spans="1:15" ht="15">
      <c r="A53" s="76"/>
      <c r="B53" s="49"/>
      <c r="C53" s="78"/>
      <c r="D53" s="78"/>
      <c r="E53" s="78"/>
      <c r="F53" s="78"/>
      <c r="G53" s="78"/>
      <c r="H53" s="78"/>
      <c r="I53" s="78"/>
      <c r="J53" s="78"/>
      <c r="K53" s="78"/>
      <c r="L53" s="78"/>
      <c r="M53" s="78"/>
      <c r="N53" s="49"/>
      <c r="O53" s="76"/>
    </row>
    <row r="54" spans="1:15" ht="16">
      <c r="A54" s="76"/>
      <c r="B54" s="49"/>
      <c r="C54" s="87" t="s">
        <v>5</v>
      </c>
      <c r="D54" s="88" t="s">
        <v>219</v>
      </c>
      <c r="E54" s="74"/>
      <c r="F54" s="74"/>
      <c r="G54" s="74"/>
      <c r="H54" s="49"/>
      <c r="I54" s="82" t="s">
        <v>5</v>
      </c>
      <c r="J54" s="83" t="s">
        <v>219</v>
      </c>
      <c r="K54" s="14"/>
      <c r="L54" s="14"/>
      <c r="M54" s="14"/>
      <c r="N54" s="49"/>
      <c r="O54" s="76"/>
    </row>
    <row r="55" spans="1:15" ht="16">
      <c r="A55" s="76"/>
      <c r="B55" s="49"/>
      <c r="C55" s="87" t="s">
        <v>67</v>
      </c>
      <c r="D55" s="88" t="s">
        <v>219</v>
      </c>
      <c r="E55" s="74"/>
      <c r="F55" s="74"/>
      <c r="G55" s="74"/>
      <c r="H55" s="49"/>
      <c r="I55" s="82" t="s">
        <v>67</v>
      </c>
      <c r="J55" s="83" t="s">
        <v>219</v>
      </c>
      <c r="K55" s="14"/>
      <c r="L55" s="14"/>
      <c r="M55" s="14"/>
      <c r="N55" s="49"/>
      <c r="O55" s="76"/>
    </row>
    <row r="56" spans="1:15" ht="21">
      <c r="A56" s="76"/>
      <c r="B56" s="49"/>
      <c r="C56" s="87" t="s">
        <v>9</v>
      </c>
      <c r="D56" s="88" t="s">
        <v>219</v>
      </c>
      <c r="E56" s="74"/>
      <c r="F56" s="79" t="s">
        <v>227</v>
      </c>
      <c r="G56" s="74"/>
      <c r="H56" s="49"/>
      <c r="I56" s="82" t="s">
        <v>9</v>
      </c>
      <c r="J56" s="83" t="s">
        <v>219</v>
      </c>
      <c r="K56" s="14"/>
      <c r="L56" s="79" t="s">
        <v>307</v>
      </c>
      <c r="M56" s="14"/>
      <c r="N56" s="49"/>
      <c r="O56" s="76"/>
    </row>
    <row r="57" spans="1:15" ht="16">
      <c r="A57" s="76"/>
      <c r="B57" s="49"/>
      <c r="C57" s="87" t="s">
        <v>18</v>
      </c>
      <c r="D57" s="88" t="s">
        <v>219</v>
      </c>
      <c r="E57" s="74"/>
      <c r="F57" s="74"/>
      <c r="G57" s="74"/>
      <c r="H57" s="49"/>
      <c r="I57" s="82" t="s">
        <v>18</v>
      </c>
      <c r="J57" s="83" t="s">
        <v>219</v>
      </c>
      <c r="K57" s="14"/>
      <c r="L57" s="14"/>
      <c r="M57" s="14"/>
      <c r="N57" s="49"/>
      <c r="O57" s="76"/>
    </row>
    <row r="58" spans="1:15" ht="16">
      <c r="A58" s="76"/>
      <c r="B58" s="49"/>
      <c r="C58" s="89"/>
      <c r="D58" s="90"/>
      <c r="E58" s="74"/>
      <c r="F58" s="74"/>
      <c r="G58" s="74"/>
      <c r="H58" s="49"/>
      <c r="I58" s="84"/>
      <c r="J58" s="85"/>
      <c r="K58" s="14"/>
      <c r="L58" s="14"/>
      <c r="M58" s="14"/>
      <c r="N58" s="49"/>
      <c r="O58" s="76"/>
    </row>
    <row r="59" spans="1:15" ht="16">
      <c r="A59" s="76"/>
      <c r="B59" s="49"/>
      <c r="C59" s="87" t="s">
        <v>224</v>
      </c>
      <c r="D59" s="91" t="s">
        <v>223</v>
      </c>
      <c r="E59" s="14"/>
      <c r="F59" s="14"/>
      <c r="G59" s="14"/>
      <c r="H59" s="49"/>
      <c r="I59" s="82" t="s">
        <v>224</v>
      </c>
      <c r="J59" s="83" t="s">
        <v>306</v>
      </c>
      <c r="K59" s="14"/>
      <c r="L59" s="14"/>
      <c r="M59" s="14"/>
      <c r="N59" s="49"/>
      <c r="O59" s="76"/>
    </row>
    <row r="60" spans="1:15" ht="16">
      <c r="A60" s="76"/>
      <c r="B60" s="49"/>
      <c r="C60" s="88" t="s">
        <v>11</v>
      </c>
      <c r="D60" s="92">
        <v>1284090.9090909092</v>
      </c>
      <c r="E60" s="14"/>
      <c r="F60" s="14"/>
      <c r="G60" s="14"/>
      <c r="H60" s="49"/>
      <c r="I60" s="83" t="s">
        <v>11</v>
      </c>
      <c r="J60" s="86">
        <v>681818.18181818177</v>
      </c>
      <c r="K60" s="14"/>
      <c r="L60" s="14"/>
      <c r="M60" s="14"/>
      <c r="N60" s="49"/>
      <c r="O60" s="76"/>
    </row>
    <row r="61" spans="1:15" ht="16">
      <c r="A61" s="76"/>
      <c r="B61" s="49"/>
      <c r="C61" s="88" t="s">
        <v>12</v>
      </c>
      <c r="D61" s="92">
        <v>20833.333333333336</v>
      </c>
      <c r="E61" s="14"/>
      <c r="F61" s="75"/>
      <c r="G61" s="75"/>
      <c r="H61" s="49"/>
      <c r="I61" s="83" t="s">
        <v>12</v>
      </c>
      <c r="J61" s="86">
        <v>20833.333333333336</v>
      </c>
      <c r="K61" s="14"/>
      <c r="L61" s="14"/>
      <c r="M61" s="14"/>
      <c r="N61" s="49"/>
      <c r="O61" s="76"/>
    </row>
    <row r="62" spans="1:15" ht="16">
      <c r="A62" s="76"/>
      <c r="B62" s="49"/>
      <c r="C62" s="88" t="s">
        <v>10</v>
      </c>
      <c r="D62" s="92">
        <v>803571.42857142864</v>
      </c>
      <c r="E62" s="14"/>
      <c r="F62" s="75"/>
      <c r="G62" s="75"/>
      <c r="H62" s="49"/>
      <c r="I62" s="83" t="s">
        <v>10</v>
      </c>
      <c r="J62" s="86">
        <v>267857.14285714284</v>
      </c>
      <c r="K62" s="14"/>
      <c r="L62" s="14"/>
      <c r="M62" s="14"/>
      <c r="N62" s="49"/>
      <c r="O62" s="76"/>
    </row>
    <row r="63" spans="1:15" ht="16">
      <c r="A63" s="76"/>
      <c r="B63" s="49"/>
      <c r="C63" s="88" t="s">
        <v>41</v>
      </c>
      <c r="D63" s="92">
        <v>19507575.757575754</v>
      </c>
      <c r="E63" s="14"/>
      <c r="F63" s="75"/>
      <c r="G63" s="75"/>
      <c r="H63" s="49"/>
      <c r="I63" s="83" t="s">
        <v>41</v>
      </c>
      <c r="J63" s="86">
        <v>23257575.757575754</v>
      </c>
      <c r="K63" s="14"/>
      <c r="L63" s="14"/>
      <c r="M63" s="14"/>
      <c r="N63" s="49"/>
      <c r="O63" s="76"/>
    </row>
    <row r="64" spans="1:15" ht="16">
      <c r="A64" s="76"/>
      <c r="B64" s="49"/>
      <c r="C64" s="88" t="s">
        <v>42</v>
      </c>
      <c r="D64" s="92">
        <v>26858766.233766232</v>
      </c>
      <c r="E64" s="14"/>
      <c r="F64" s="14"/>
      <c r="G64" s="14"/>
      <c r="H64" s="49"/>
      <c r="I64" s="83" t="s">
        <v>42</v>
      </c>
      <c r="J64" s="86">
        <v>10369047.619047619</v>
      </c>
      <c r="K64" s="14"/>
      <c r="L64" s="14"/>
      <c r="M64" s="14"/>
      <c r="N64" s="49"/>
      <c r="O64" s="76"/>
    </row>
    <row r="65" spans="1:15" ht="16">
      <c r="A65" s="76"/>
      <c r="B65" s="49"/>
      <c r="C65" s="88" t="s">
        <v>222</v>
      </c>
      <c r="D65" s="92">
        <v>48474837.662337661</v>
      </c>
      <c r="E65" s="14"/>
      <c r="F65" s="14"/>
      <c r="G65" s="14"/>
      <c r="H65" s="49"/>
      <c r="I65" s="83" t="s">
        <v>222</v>
      </c>
      <c r="J65" s="86">
        <v>34597132.034632027</v>
      </c>
      <c r="K65" s="14"/>
      <c r="L65" s="14"/>
      <c r="M65" s="14"/>
      <c r="N65" s="49"/>
      <c r="O65" s="76"/>
    </row>
    <row r="66" spans="1:15">
      <c r="A66" s="76"/>
      <c r="B66" s="49"/>
      <c r="E66" s="14"/>
      <c r="F66" s="14"/>
      <c r="G66" s="14"/>
      <c r="H66" s="49"/>
      <c r="K66" s="14"/>
      <c r="L66" s="14"/>
      <c r="M66" s="14"/>
      <c r="N66" s="49"/>
      <c r="O66" s="76"/>
    </row>
    <row r="67" spans="1:15">
      <c r="A67" s="76"/>
      <c r="B67" s="49"/>
      <c r="E67" s="14"/>
      <c r="F67" s="14"/>
      <c r="G67" s="14"/>
      <c r="H67" s="49"/>
      <c r="K67" s="14"/>
      <c r="L67" s="14"/>
      <c r="M67" s="14"/>
      <c r="N67" s="49"/>
      <c r="O67" s="76"/>
    </row>
    <row r="68" spans="1:15">
      <c r="A68" s="76"/>
      <c r="B68" s="49"/>
      <c r="E68" s="14"/>
      <c r="F68" s="14"/>
      <c r="G68" s="14"/>
      <c r="H68" s="49"/>
      <c r="K68" s="14"/>
      <c r="L68" s="14"/>
      <c r="M68" s="14"/>
      <c r="N68" s="49"/>
      <c r="O68" s="76"/>
    </row>
    <row r="69" spans="1:15">
      <c r="A69" s="76"/>
      <c r="B69" s="49"/>
      <c r="E69" s="14"/>
      <c r="F69" s="14"/>
      <c r="G69" s="14"/>
      <c r="H69" s="49"/>
      <c r="K69" s="14"/>
      <c r="L69" s="14"/>
      <c r="M69" s="14"/>
      <c r="N69" s="49"/>
      <c r="O69" s="76"/>
    </row>
    <row r="70" spans="1:15">
      <c r="A70" s="76"/>
      <c r="B70" s="49"/>
      <c r="E70" s="14"/>
      <c r="F70" s="14"/>
      <c r="G70" s="14"/>
      <c r="H70" s="49"/>
      <c r="K70" s="14"/>
      <c r="L70" s="14"/>
      <c r="M70" s="14"/>
      <c r="N70" s="49"/>
      <c r="O70" s="76"/>
    </row>
    <row r="71" spans="1:15">
      <c r="A71" s="76"/>
      <c r="B71" s="49"/>
      <c r="E71" s="14"/>
      <c r="F71" s="14"/>
      <c r="G71" s="14"/>
      <c r="H71" s="49"/>
      <c r="K71" s="14"/>
      <c r="L71" s="14"/>
      <c r="M71" s="14"/>
      <c r="N71" s="49"/>
      <c r="O71" s="76"/>
    </row>
    <row r="72" spans="1:15">
      <c r="A72" s="76"/>
      <c r="B72" s="49"/>
      <c r="E72" s="14"/>
      <c r="F72" s="14"/>
      <c r="G72" s="14"/>
      <c r="H72" s="49"/>
      <c r="K72" s="14"/>
      <c r="L72" s="14"/>
      <c r="M72" s="14"/>
      <c r="N72" s="49"/>
      <c r="O72" s="76"/>
    </row>
    <row r="73" spans="1:15">
      <c r="A73" s="76"/>
      <c r="B73" s="49"/>
      <c r="C73" s="14"/>
      <c r="D73" s="14"/>
      <c r="E73" s="14"/>
      <c r="F73" s="14"/>
      <c r="G73" s="14"/>
      <c r="H73" s="49"/>
      <c r="I73" s="14"/>
      <c r="J73" s="14"/>
      <c r="K73" s="14"/>
      <c r="L73" s="14"/>
      <c r="M73" s="14"/>
      <c r="N73" s="49"/>
      <c r="O73" s="76"/>
    </row>
    <row r="74" spans="1:15">
      <c r="A74" s="76"/>
      <c r="B74" s="49"/>
      <c r="C74" s="14"/>
      <c r="D74" s="14"/>
      <c r="E74" s="14"/>
      <c r="F74" s="14"/>
      <c r="G74" s="14"/>
      <c r="H74" s="49"/>
      <c r="I74" s="14"/>
      <c r="J74" s="14"/>
      <c r="K74" s="14"/>
      <c r="L74" s="14"/>
      <c r="M74" s="14"/>
      <c r="N74" s="49"/>
      <c r="O74" s="76"/>
    </row>
    <row r="75" spans="1:15">
      <c r="A75" s="76"/>
      <c r="B75" s="49"/>
      <c r="C75" s="14"/>
      <c r="D75" s="14"/>
      <c r="E75" s="14"/>
      <c r="F75" s="14"/>
      <c r="G75" s="14"/>
      <c r="H75" s="49"/>
      <c r="I75" s="14"/>
      <c r="J75" s="14"/>
      <c r="K75" s="14"/>
      <c r="L75" s="14"/>
      <c r="M75" s="14"/>
      <c r="N75" s="49"/>
      <c r="O75" s="76"/>
    </row>
    <row r="76" spans="1:15">
      <c r="A76" s="76"/>
      <c r="B76" s="49"/>
      <c r="C76" s="14"/>
      <c r="D76" s="14"/>
      <c r="E76" s="14"/>
      <c r="F76" s="14"/>
      <c r="G76" s="14"/>
      <c r="H76" s="49"/>
      <c r="I76" s="14"/>
      <c r="J76" s="14"/>
      <c r="K76" s="14"/>
      <c r="L76" s="14"/>
      <c r="M76" s="14"/>
      <c r="N76" s="49"/>
      <c r="O76" s="76"/>
    </row>
    <row r="77" spans="1:15">
      <c r="A77" s="76"/>
      <c r="B77" s="49"/>
      <c r="C77" s="14"/>
      <c r="D77" s="14"/>
      <c r="E77" s="14"/>
      <c r="F77" s="14"/>
      <c r="G77" s="14"/>
      <c r="H77" s="49"/>
      <c r="I77" s="14"/>
      <c r="J77" s="14"/>
      <c r="K77" s="14"/>
      <c r="L77" s="14"/>
      <c r="M77" s="14"/>
      <c r="N77" s="49"/>
      <c r="O77" s="76"/>
    </row>
    <row r="78" spans="1:15">
      <c r="A78" s="76"/>
      <c r="B78" s="49"/>
      <c r="C78" s="14"/>
      <c r="D78" s="14"/>
      <c r="E78" s="14"/>
      <c r="F78" s="14"/>
      <c r="G78" s="14"/>
      <c r="H78" s="49"/>
      <c r="I78" s="14"/>
      <c r="J78" s="14"/>
      <c r="K78" s="14"/>
      <c r="L78" s="14"/>
      <c r="M78" s="14"/>
      <c r="N78" s="49"/>
      <c r="O78" s="76"/>
    </row>
    <row r="79" spans="1:15">
      <c r="A79" s="76"/>
      <c r="B79" s="49"/>
      <c r="C79" s="14"/>
      <c r="D79" s="14"/>
      <c r="E79" s="14"/>
      <c r="F79" s="14"/>
      <c r="G79" s="14"/>
      <c r="H79" s="49"/>
      <c r="I79" s="14"/>
      <c r="J79" s="14"/>
      <c r="K79" s="14"/>
      <c r="L79" s="14"/>
      <c r="M79" s="14"/>
      <c r="N79" s="49"/>
      <c r="O79" s="76"/>
    </row>
    <row r="80" spans="1:15">
      <c r="A80" s="76"/>
      <c r="B80" s="49"/>
      <c r="C80" s="14"/>
      <c r="D80" s="14"/>
      <c r="E80" s="14"/>
      <c r="F80" s="14"/>
      <c r="G80" s="14"/>
      <c r="H80" s="49"/>
      <c r="I80" s="14"/>
      <c r="J80" s="14"/>
      <c r="K80" s="14"/>
      <c r="L80" s="14"/>
      <c r="M80" s="14"/>
      <c r="N80" s="49"/>
      <c r="O80" s="76"/>
    </row>
    <row r="81" spans="1:15">
      <c r="A81" s="76"/>
      <c r="B81" s="49"/>
      <c r="C81" s="14"/>
      <c r="D81" s="14"/>
      <c r="E81" s="14"/>
      <c r="F81" s="14"/>
      <c r="G81" s="14"/>
      <c r="H81" s="49"/>
      <c r="I81" s="14"/>
      <c r="J81" s="14"/>
      <c r="K81" s="14"/>
      <c r="L81" s="14"/>
      <c r="M81" s="14"/>
      <c r="N81" s="49"/>
      <c r="O81" s="76"/>
    </row>
    <row r="82" spans="1:15">
      <c r="A82" s="76"/>
      <c r="B82" s="49"/>
      <c r="C82" s="14"/>
      <c r="D82" s="14"/>
      <c r="E82" s="14"/>
      <c r="F82" s="14"/>
      <c r="G82" s="14"/>
      <c r="H82" s="49"/>
      <c r="I82" s="14"/>
      <c r="J82" s="14"/>
      <c r="K82" s="14"/>
      <c r="L82" s="14"/>
      <c r="M82" s="14"/>
      <c r="N82" s="49"/>
      <c r="O82" s="76"/>
    </row>
    <row r="83" spans="1:15">
      <c r="A83" s="76"/>
      <c r="B83" s="49"/>
      <c r="C83" s="14"/>
      <c r="D83" s="14"/>
      <c r="E83" s="14"/>
      <c r="F83" s="14"/>
      <c r="G83" s="14"/>
      <c r="H83" s="49"/>
      <c r="I83" s="14"/>
      <c r="J83" s="14"/>
      <c r="K83" s="14"/>
      <c r="L83" s="14"/>
      <c r="M83" s="14"/>
      <c r="N83" s="49"/>
      <c r="O83" s="76"/>
    </row>
    <row r="84" spans="1:15">
      <c r="A84" s="76"/>
      <c r="B84" s="49"/>
      <c r="C84" s="14"/>
      <c r="D84" s="14"/>
      <c r="E84" s="14"/>
      <c r="F84" s="14"/>
      <c r="G84" s="14"/>
      <c r="H84" s="49"/>
      <c r="I84" s="14"/>
      <c r="J84" s="14"/>
      <c r="K84" s="14"/>
      <c r="L84" s="14"/>
      <c r="M84" s="14"/>
      <c r="N84" s="49"/>
      <c r="O84" s="76"/>
    </row>
    <row r="85" spans="1:15">
      <c r="A85" s="76"/>
      <c r="B85" s="49"/>
      <c r="C85" s="14"/>
      <c r="D85" s="14"/>
      <c r="E85" s="14"/>
      <c r="F85" s="14"/>
      <c r="G85" s="14"/>
      <c r="H85" s="49"/>
      <c r="I85" s="14"/>
      <c r="J85" s="14"/>
      <c r="K85" s="14"/>
      <c r="L85" s="14"/>
      <c r="M85" s="14"/>
      <c r="N85" s="49"/>
      <c r="O85" s="76"/>
    </row>
    <row r="86" spans="1:15">
      <c r="A86" s="76"/>
      <c r="B86" s="49"/>
      <c r="C86" s="14"/>
      <c r="D86" s="14"/>
      <c r="E86" s="14"/>
      <c r="F86" s="14"/>
      <c r="G86" s="14"/>
      <c r="H86" s="49"/>
      <c r="I86" s="14"/>
      <c r="J86" s="14"/>
      <c r="K86" s="14"/>
      <c r="L86" s="14"/>
      <c r="M86" s="14"/>
      <c r="N86" s="49"/>
      <c r="O86" s="76"/>
    </row>
    <row r="87" spans="1:15">
      <c r="A87" s="76"/>
      <c r="B87" s="49"/>
      <c r="C87" s="14"/>
      <c r="D87" s="14"/>
      <c r="E87" s="14"/>
      <c r="F87" s="14"/>
      <c r="G87" s="14"/>
      <c r="H87" s="49"/>
      <c r="I87" s="14"/>
      <c r="J87" s="14"/>
      <c r="K87" s="14"/>
      <c r="L87" s="14"/>
      <c r="M87" s="14"/>
      <c r="N87" s="49"/>
      <c r="O87" s="76"/>
    </row>
    <row r="88" spans="1:15">
      <c r="A88" s="76"/>
      <c r="B88" s="49"/>
      <c r="C88" s="14"/>
      <c r="D88" s="14"/>
      <c r="E88" s="14"/>
      <c r="F88" s="14"/>
      <c r="G88" s="14"/>
      <c r="H88" s="49"/>
      <c r="I88" s="14"/>
      <c r="J88" s="14"/>
      <c r="K88" s="14"/>
      <c r="L88" s="14"/>
      <c r="M88" s="14"/>
      <c r="N88" s="49"/>
      <c r="O88" s="76"/>
    </row>
    <row r="89" spans="1:15">
      <c r="A89" s="76"/>
      <c r="B89" s="49"/>
      <c r="C89" s="14"/>
      <c r="D89" s="14"/>
      <c r="E89" s="14"/>
      <c r="F89" s="14"/>
      <c r="G89" s="14"/>
      <c r="H89" s="49"/>
      <c r="I89" s="14"/>
      <c r="J89" s="14"/>
      <c r="K89" s="14"/>
      <c r="L89" s="14"/>
      <c r="M89" s="14"/>
      <c r="N89" s="49"/>
      <c r="O89" s="76"/>
    </row>
    <row r="90" spans="1:15">
      <c r="A90" s="76"/>
      <c r="B90" s="49"/>
      <c r="C90" s="14"/>
      <c r="D90" s="14"/>
      <c r="E90" s="14"/>
      <c r="F90" s="14"/>
      <c r="G90" s="14"/>
      <c r="H90" s="49"/>
      <c r="I90" s="14"/>
      <c r="J90" s="14"/>
      <c r="K90" s="14"/>
      <c r="L90" s="14"/>
      <c r="M90" s="14"/>
      <c r="N90" s="49"/>
      <c r="O90" s="76"/>
    </row>
    <row r="91" spans="1:15">
      <c r="A91" s="76"/>
      <c r="B91" s="49"/>
      <c r="C91" s="14"/>
      <c r="D91" s="14"/>
      <c r="E91" s="14"/>
      <c r="F91" s="14"/>
      <c r="G91" s="14"/>
      <c r="H91" s="49"/>
      <c r="I91" s="14"/>
      <c r="J91" s="14"/>
      <c r="K91" s="14"/>
      <c r="L91" s="14"/>
      <c r="M91" s="14"/>
      <c r="N91" s="49"/>
      <c r="O91" s="76"/>
    </row>
    <row r="92" spans="1:15">
      <c r="A92" s="76"/>
      <c r="B92" s="49"/>
      <c r="C92" s="14"/>
      <c r="D92" s="14"/>
      <c r="E92" s="14"/>
      <c r="F92" s="14"/>
      <c r="G92" s="14"/>
      <c r="H92" s="49"/>
      <c r="I92" s="14"/>
      <c r="J92" s="14"/>
      <c r="K92" s="14"/>
      <c r="L92" s="14"/>
      <c r="M92" s="14"/>
      <c r="N92" s="49"/>
      <c r="O92" s="76"/>
    </row>
    <row r="93" spans="1:15">
      <c r="A93" s="76"/>
      <c r="B93" s="49"/>
      <c r="C93" s="14"/>
      <c r="D93" s="14"/>
      <c r="E93" s="14"/>
      <c r="F93" s="14"/>
      <c r="G93" s="14"/>
      <c r="H93" s="49"/>
      <c r="I93" s="14"/>
      <c r="J93" s="14"/>
      <c r="K93" s="14"/>
      <c r="L93" s="14"/>
      <c r="M93" s="14"/>
      <c r="N93" s="49"/>
      <c r="O93" s="76"/>
    </row>
    <row r="94" spans="1:15">
      <c r="A94" s="76"/>
      <c r="B94" s="49"/>
      <c r="C94" s="14"/>
      <c r="D94" s="14"/>
      <c r="E94" s="14"/>
      <c r="F94" s="14"/>
      <c r="G94" s="14"/>
      <c r="H94" s="49"/>
      <c r="I94" s="14"/>
      <c r="J94" s="14"/>
      <c r="K94" s="14"/>
      <c r="L94" s="14"/>
      <c r="M94" s="14"/>
      <c r="N94" s="49"/>
      <c r="O94" s="76"/>
    </row>
    <row r="95" spans="1:15">
      <c r="A95" s="76"/>
      <c r="B95" s="49"/>
      <c r="C95" s="14"/>
      <c r="D95" s="14"/>
      <c r="E95" s="14"/>
      <c r="F95" s="14"/>
      <c r="G95" s="14"/>
      <c r="H95" s="49"/>
      <c r="I95" s="14"/>
      <c r="J95" s="14"/>
      <c r="K95" s="14"/>
      <c r="L95" s="14"/>
      <c r="M95" s="14"/>
      <c r="N95" s="49"/>
      <c r="O95" s="76"/>
    </row>
    <row r="96" spans="1:15">
      <c r="A96" s="76"/>
      <c r="B96" s="49"/>
      <c r="C96" s="14"/>
      <c r="D96" s="14"/>
      <c r="E96" s="14"/>
      <c r="F96" s="14"/>
      <c r="G96" s="14"/>
      <c r="H96" s="49"/>
      <c r="I96" s="14"/>
      <c r="J96" s="14"/>
      <c r="K96" s="14"/>
      <c r="L96" s="14"/>
      <c r="M96" s="14"/>
      <c r="N96" s="49"/>
      <c r="O96" s="76"/>
    </row>
    <row r="97" spans="1:15">
      <c r="A97" s="76"/>
      <c r="B97" s="49"/>
      <c r="C97" s="14"/>
      <c r="D97" s="14"/>
      <c r="E97" s="14"/>
      <c r="F97" s="14"/>
      <c r="G97" s="14"/>
      <c r="H97" s="49"/>
      <c r="I97" s="14"/>
      <c r="J97" s="14"/>
      <c r="K97" s="14"/>
      <c r="L97" s="14"/>
      <c r="M97" s="14"/>
      <c r="N97" s="49"/>
      <c r="O97" s="76"/>
    </row>
    <row r="98" spans="1:15">
      <c r="A98" s="76"/>
      <c r="B98" s="49"/>
      <c r="C98" s="14"/>
      <c r="D98" s="14"/>
      <c r="E98" s="14"/>
      <c r="F98" s="14"/>
      <c r="G98" s="14"/>
      <c r="H98" s="49"/>
      <c r="I98" s="14"/>
      <c r="J98" s="14"/>
      <c r="K98" s="14"/>
      <c r="L98" s="14"/>
      <c r="M98" s="14"/>
      <c r="N98" s="49"/>
      <c r="O98" s="76"/>
    </row>
    <row r="99" spans="1:15">
      <c r="A99" s="76"/>
      <c r="B99" s="49"/>
      <c r="C99" s="14"/>
      <c r="D99" s="14"/>
      <c r="E99" s="14"/>
      <c r="F99" s="14"/>
      <c r="G99" s="14"/>
      <c r="H99" s="49"/>
      <c r="I99" s="14"/>
      <c r="J99" s="14"/>
      <c r="K99" s="14"/>
      <c r="L99" s="14"/>
      <c r="M99" s="14"/>
      <c r="N99" s="49"/>
      <c r="O99" s="76"/>
    </row>
    <row r="100" spans="1:15">
      <c r="A100" s="76"/>
      <c r="B100" s="49"/>
      <c r="C100" s="14"/>
      <c r="D100" s="14"/>
      <c r="E100" s="14"/>
      <c r="F100" s="14"/>
      <c r="G100" s="14"/>
      <c r="H100" s="49"/>
      <c r="I100" s="14"/>
      <c r="J100" s="14"/>
      <c r="K100" s="14"/>
      <c r="L100" s="14"/>
      <c r="M100" s="14"/>
      <c r="N100" s="49"/>
      <c r="O100" s="76"/>
    </row>
    <row r="101" spans="1:15">
      <c r="A101" s="76"/>
      <c r="B101" s="49"/>
      <c r="C101" s="14"/>
      <c r="D101" s="14"/>
      <c r="E101" s="14"/>
      <c r="F101" s="14"/>
      <c r="G101" s="14"/>
      <c r="H101" s="49"/>
      <c r="I101" s="14"/>
      <c r="J101" s="14"/>
      <c r="K101" s="14"/>
      <c r="L101" s="14"/>
      <c r="M101" s="14"/>
      <c r="N101" s="49"/>
      <c r="O101" s="76"/>
    </row>
    <row r="102" spans="1:15">
      <c r="A102" s="76"/>
      <c r="B102" s="49"/>
      <c r="C102" s="14"/>
      <c r="D102" s="14"/>
      <c r="E102" s="14"/>
      <c r="F102" s="14"/>
      <c r="G102" s="14"/>
      <c r="H102" s="49"/>
      <c r="I102" s="14"/>
      <c r="J102" s="14"/>
      <c r="K102" s="14"/>
      <c r="L102" s="14"/>
      <c r="M102" s="14"/>
      <c r="N102" s="49"/>
      <c r="O102" s="76"/>
    </row>
    <row r="103" spans="1:15">
      <c r="A103" s="76"/>
      <c r="B103" s="49"/>
      <c r="C103" s="14"/>
      <c r="D103" s="14"/>
      <c r="E103" s="14"/>
      <c r="F103" s="14"/>
      <c r="G103" s="14"/>
      <c r="H103" s="49"/>
      <c r="I103" s="14"/>
      <c r="J103" s="14"/>
      <c r="K103" s="14"/>
      <c r="L103" s="14"/>
      <c r="M103" s="14"/>
      <c r="N103" s="49"/>
      <c r="O103" s="76"/>
    </row>
    <row r="104" spans="1:15">
      <c r="A104" s="76"/>
      <c r="B104" s="49"/>
      <c r="C104" s="14"/>
      <c r="D104" s="14"/>
      <c r="E104" s="14"/>
      <c r="F104" s="14"/>
      <c r="G104" s="14"/>
      <c r="H104" s="49"/>
      <c r="I104" s="14"/>
      <c r="J104" s="14"/>
      <c r="K104" s="14"/>
      <c r="L104" s="14"/>
      <c r="M104" s="14"/>
      <c r="N104" s="49"/>
      <c r="O104" s="76"/>
    </row>
    <row r="105" spans="1:15" ht="26">
      <c r="A105" s="76"/>
      <c r="B105" s="49"/>
      <c r="C105" s="78"/>
      <c r="D105" s="78"/>
      <c r="E105" s="78"/>
      <c r="F105" s="78"/>
      <c r="G105" s="80" t="s">
        <v>226</v>
      </c>
      <c r="H105" s="78"/>
      <c r="I105" s="78"/>
      <c r="J105" s="78"/>
      <c r="K105" s="78"/>
      <c r="L105" s="78"/>
      <c r="M105" s="78"/>
      <c r="N105" s="49"/>
      <c r="O105" s="76"/>
    </row>
    <row r="106" spans="1:15" ht="15">
      <c r="A106" s="76"/>
      <c r="B106" s="49"/>
      <c r="C106" s="78"/>
      <c r="D106" s="78"/>
      <c r="E106" s="78"/>
      <c r="F106" s="78"/>
      <c r="G106" s="78"/>
      <c r="H106" s="78"/>
      <c r="I106" s="78"/>
      <c r="J106" s="78"/>
      <c r="K106" s="78"/>
      <c r="L106" s="78"/>
      <c r="M106" s="78"/>
      <c r="N106" s="49"/>
      <c r="O106" s="76"/>
    </row>
    <row r="107" spans="1:15" ht="16">
      <c r="A107" s="76"/>
      <c r="B107" s="49"/>
      <c r="E107" s="100"/>
      <c r="F107" s="100"/>
      <c r="G107" s="100"/>
      <c r="H107" s="49"/>
      <c r="K107" s="100"/>
      <c r="L107" s="100"/>
      <c r="M107" s="100"/>
      <c r="N107" s="49"/>
      <c r="O107" s="76"/>
    </row>
    <row r="108" spans="1:15" ht="16">
      <c r="A108" s="76"/>
      <c r="B108" s="49"/>
      <c r="C108" s="99" t="s">
        <v>201</v>
      </c>
      <c r="D108" s="90" t="s">
        <v>219</v>
      </c>
      <c r="E108" s="100"/>
      <c r="F108" s="100"/>
      <c r="G108" s="100"/>
      <c r="H108" s="49"/>
      <c r="I108" s="99" t="s">
        <v>201</v>
      </c>
      <c r="J108" s="90" t="s">
        <v>219</v>
      </c>
      <c r="K108" s="100"/>
      <c r="L108" s="100"/>
      <c r="M108" s="100"/>
      <c r="N108" s="49"/>
      <c r="O108" s="76"/>
    </row>
    <row r="109" spans="1:15" ht="21">
      <c r="A109" s="76"/>
      <c r="B109" s="49"/>
      <c r="C109" s="99" t="s">
        <v>67</v>
      </c>
      <c r="D109" s="90" t="s">
        <v>219</v>
      </c>
      <c r="E109" s="100"/>
      <c r="F109" s="79" t="s">
        <v>227</v>
      </c>
      <c r="G109" s="100"/>
      <c r="H109" s="49"/>
      <c r="I109" s="99" t="s">
        <v>67</v>
      </c>
      <c r="J109" s="90" t="s">
        <v>219</v>
      </c>
      <c r="K109" s="100"/>
      <c r="L109" s="79" t="s">
        <v>307</v>
      </c>
      <c r="M109" s="100"/>
      <c r="N109" s="49"/>
      <c r="O109" s="76"/>
    </row>
    <row r="110" spans="1:15" ht="16">
      <c r="A110" s="76"/>
      <c r="B110" s="49"/>
      <c r="C110" s="99" t="s">
        <v>18</v>
      </c>
      <c r="D110" s="90" t="s">
        <v>219</v>
      </c>
      <c r="E110" s="100"/>
      <c r="F110" s="100"/>
      <c r="G110" s="100"/>
      <c r="H110" s="49"/>
      <c r="I110" s="99" t="s">
        <v>18</v>
      </c>
      <c r="J110" s="90" t="s">
        <v>219</v>
      </c>
      <c r="K110" s="100"/>
      <c r="L110" s="100"/>
      <c r="M110" s="100"/>
      <c r="N110" s="49"/>
      <c r="O110" s="76"/>
    </row>
    <row r="111" spans="1:15" ht="16">
      <c r="A111" s="76"/>
      <c r="B111" s="49"/>
      <c r="C111" s="84"/>
      <c r="D111" s="100"/>
      <c r="E111" s="100"/>
      <c r="F111" s="100"/>
      <c r="G111" s="100"/>
      <c r="H111" s="49"/>
      <c r="I111" s="84"/>
      <c r="J111" s="100"/>
      <c r="K111" s="100"/>
      <c r="L111" s="100"/>
      <c r="M111" s="100"/>
      <c r="N111" s="49"/>
      <c r="O111" s="76"/>
    </row>
    <row r="112" spans="1:15" ht="16">
      <c r="A112" s="76"/>
      <c r="B112" s="49"/>
      <c r="C112" s="99" t="s">
        <v>218</v>
      </c>
      <c r="D112" s="99" t="s">
        <v>217</v>
      </c>
      <c r="E112" s="90"/>
      <c r="F112" s="90"/>
      <c r="G112" s="90"/>
      <c r="H112" s="49"/>
      <c r="I112" s="99" t="s">
        <v>306</v>
      </c>
      <c r="J112" s="99" t="s">
        <v>217</v>
      </c>
      <c r="K112" s="90"/>
      <c r="L112" s="90"/>
      <c r="M112" s="90"/>
      <c r="N112" s="49"/>
      <c r="O112" s="76"/>
    </row>
    <row r="113" spans="1:15" ht="16">
      <c r="A113" s="76"/>
      <c r="B113" s="49"/>
      <c r="C113" s="99" t="s">
        <v>224</v>
      </c>
      <c r="D113" s="101">
        <v>2020</v>
      </c>
      <c r="E113" s="101">
        <v>2021</v>
      </c>
      <c r="F113" s="101">
        <v>2022</v>
      </c>
      <c r="G113" s="101" t="s">
        <v>222</v>
      </c>
      <c r="H113" s="49"/>
      <c r="I113" s="99" t="s">
        <v>224</v>
      </c>
      <c r="J113" s="101">
        <v>2020</v>
      </c>
      <c r="K113" s="101">
        <v>2021</v>
      </c>
      <c r="L113" s="101">
        <v>2022</v>
      </c>
      <c r="M113" s="101" t="s">
        <v>222</v>
      </c>
      <c r="N113" s="49"/>
      <c r="O113" s="76"/>
    </row>
    <row r="114" spans="1:15" ht="16">
      <c r="A114" s="76"/>
      <c r="B114" s="49"/>
      <c r="C114" s="90" t="s">
        <v>26</v>
      </c>
      <c r="D114" s="97"/>
      <c r="E114" s="97"/>
      <c r="F114" s="97">
        <v>437500</v>
      </c>
      <c r="G114" s="97">
        <v>437500</v>
      </c>
      <c r="H114" s="49"/>
      <c r="I114" s="90" t="s">
        <v>26</v>
      </c>
      <c r="J114" s="97"/>
      <c r="K114" s="97"/>
      <c r="L114" s="97">
        <v>4187500.0000000005</v>
      </c>
      <c r="M114" s="97">
        <v>4187500.0000000005</v>
      </c>
      <c r="N114" s="49"/>
      <c r="O114" s="76"/>
    </row>
    <row r="115" spans="1:15" ht="16">
      <c r="A115" s="76"/>
      <c r="B115" s="49"/>
      <c r="C115" s="102" t="s">
        <v>143</v>
      </c>
      <c r="D115" s="97"/>
      <c r="E115" s="97"/>
      <c r="F115" s="97">
        <v>437500</v>
      </c>
      <c r="G115" s="97">
        <v>437500</v>
      </c>
      <c r="H115" s="49"/>
      <c r="I115" s="102" t="s">
        <v>143</v>
      </c>
      <c r="J115" s="97"/>
      <c r="K115" s="97"/>
      <c r="L115" s="97">
        <v>4187500.0000000005</v>
      </c>
      <c r="M115" s="97">
        <v>4187500.0000000005</v>
      </c>
      <c r="N115" s="49"/>
      <c r="O115" s="76"/>
    </row>
    <row r="116" spans="1:15" ht="16">
      <c r="A116" s="76"/>
      <c r="B116" s="49"/>
      <c r="C116" s="90" t="s">
        <v>17</v>
      </c>
      <c r="D116" s="97">
        <v>267857.1428571429</v>
      </c>
      <c r="E116" s="97"/>
      <c r="F116" s="97"/>
      <c r="G116" s="97">
        <v>267857.1428571429</v>
      </c>
      <c r="H116" s="49"/>
      <c r="I116" s="90" t="s">
        <v>17</v>
      </c>
      <c r="J116" s="97">
        <v>160714.28571428574</v>
      </c>
      <c r="K116" s="97"/>
      <c r="L116" s="97"/>
      <c r="M116" s="97">
        <v>160714.28571428574</v>
      </c>
      <c r="N116" s="49"/>
      <c r="O116" s="76"/>
    </row>
    <row r="117" spans="1:15" ht="16">
      <c r="A117" s="76"/>
      <c r="B117" s="49"/>
      <c r="C117" s="102" t="s">
        <v>135</v>
      </c>
      <c r="D117" s="97">
        <v>267857.1428571429</v>
      </c>
      <c r="E117" s="97"/>
      <c r="F117" s="97"/>
      <c r="G117" s="97">
        <v>267857.1428571429</v>
      </c>
      <c r="H117" s="49"/>
      <c r="I117" s="102" t="s">
        <v>135</v>
      </c>
      <c r="J117" s="97">
        <v>160714.28571428574</v>
      </c>
      <c r="K117" s="97"/>
      <c r="L117" s="97"/>
      <c r="M117" s="97">
        <v>160714.28571428574</v>
      </c>
      <c r="N117" s="49"/>
      <c r="O117" s="76"/>
    </row>
    <row r="118" spans="1:15" ht="16">
      <c r="A118" s="76"/>
      <c r="B118" s="49"/>
      <c r="C118" s="90" t="s">
        <v>23</v>
      </c>
      <c r="D118" s="97"/>
      <c r="E118" s="97">
        <v>19090909.090909086</v>
      </c>
      <c r="F118" s="97">
        <v>375000</v>
      </c>
      <c r="G118" s="97">
        <v>19465909.090909086</v>
      </c>
      <c r="H118" s="49"/>
      <c r="I118" s="90" t="s">
        <v>23</v>
      </c>
      <c r="J118" s="97"/>
      <c r="K118" s="97">
        <v>19090909.090909086</v>
      </c>
      <c r="L118" s="97">
        <v>0</v>
      </c>
      <c r="M118" s="97">
        <v>19090909.090909086</v>
      </c>
      <c r="N118" s="49"/>
      <c r="O118" s="76"/>
    </row>
    <row r="119" spans="1:15" ht="16">
      <c r="A119" s="76"/>
      <c r="B119" s="49"/>
      <c r="C119" s="102" t="s">
        <v>102</v>
      </c>
      <c r="D119" s="97"/>
      <c r="E119" s="97"/>
      <c r="F119" s="97">
        <v>375000</v>
      </c>
      <c r="G119" s="97">
        <v>375000</v>
      </c>
      <c r="H119" s="49"/>
      <c r="I119" s="102" t="s">
        <v>102</v>
      </c>
      <c r="J119" s="97"/>
      <c r="K119" s="97"/>
      <c r="L119" s="97">
        <v>0</v>
      </c>
      <c r="M119" s="97">
        <v>0</v>
      </c>
      <c r="N119" s="49"/>
      <c r="O119" s="76"/>
    </row>
    <row r="120" spans="1:15" ht="16">
      <c r="A120" s="76"/>
      <c r="B120" s="49"/>
      <c r="C120" s="102" t="s">
        <v>99</v>
      </c>
      <c r="D120" s="97"/>
      <c r="E120" s="97">
        <v>19090909.090909086</v>
      </c>
      <c r="F120" s="97"/>
      <c r="G120" s="97">
        <v>19090909.090909086</v>
      </c>
      <c r="H120" s="49"/>
      <c r="I120" s="102" t="s">
        <v>99</v>
      </c>
      <c r="J120" s="97"/>
      <c r="K120" s="97">
        <v>19090909.090909086</v>
      </c>
      <c r="L120" s="97"/>
      <c r="M120" s="97">
        <v>19090909.090909086</v>
      </c>
      <c r="N120" s="49"/>
      <c r="O120" s="76"/>
    </row>
    <row r="121" spans="1:15" ht="16">
      <c r="A121" s="76"/>
      <c r="B121" s="49"/>
      <c r="C121" s="90" t="s">
        <v>25</v>
      </c>
      <c r="D121" s="97">
        <v>803571.42857142864</v>
      </c>
      <c r="E121" s="97"/>
      <c r="F121" s="97"/>
      <c r="G121" s="97">
        <v>803571.42857142864</v>
      </c>
      <c r="H121" s="49"/>
      <c r="I121" s="90" t="s">
        <v>25</v>
      </c>
      <c r="J121" s="97">
        <v>267857.14285714284</v>
      </c>
      <c r="K121" s="97"/>
      <c r="L121" s="97"/>
      <c r="M121" s="97">
        <v>267857.14285714284</v>
      </c>
      <c r="N121" s="49"/>
      <c r="O121" s="76"/>
    </row>
    <row r="122" spans="1:15" ht="16">
      <c r="A122" s="76"/>
      <c r="B122" s="49"/>
      <c r="C122" s="102" t="s">
        <v>151</v>
      </c>
      <c r="D122" s="97">
        <v>803571.42857142864</v>
      </c>
      <c r="E122" s="97"/>
      <c r="F122" s="97"/>
      <c r="G122" s="97">
        <v>803571.42857142864</v>
      </c>
      <c r="H122" s="49"/>
      <c r="I122" s="102" t="s">
        <v>151</v>
      </c>
      <c r="J122" s="97">
        <v>267857.14285714284</v>
      </c>
      <c r="K122" s="97"/>
      <c r="L122" s="97"/>
      <c r="M122" s="97">
        <v>267857.14285714284</v>
      </c>
      <c r="N122" s="49"/>
      <c r="O122" s="76"/>
    </row>
    <row r="123" spans="1:15" ht="16">
      <c r="A123" s="76"/>
      <c r="B123" s="49"/>
      <c r="C123" s="90" t="s">
        <v>27</v>
      </c>
      <c r="D123" s="97"/>
      <c r="E123" s="97">
        <v>909090.90909090906</v>
      </c>
      <c r="F123" s="97"/>
      <c r="G123" s="97">
        <v>909090.90909090906</v>
      </c>
      <c r="H123" s="49"/>
      <c r="I123" s="90" t="s">
        <v>27</v>
      </c>
      <c r="J123" s="97"/>
      <c r="K123" s="97">
        <v>681818.18181818177</v>
      </c>
      <c r="L123" s="97"/>
      <c r="M123" s="97">
        <v>681818.18181818177</v>
      </c>
      <c r="N123" s="49"/>
      <c r="O123" s="76"/>
    </row>
    <row r="124" spans="1:15" ht="16">
      <c r="A124" s="76"/>
      <c r="B124" s="49"/>
      <c r="C124" s="102" t="s">
        <v>122</v>
      </c>
      <c r="D124" s="97"/>
      <c r="E124" s="97">
        <v>909090.90909090906</v>
      </c>
      <c r="F124" s="97"/>
      <c r="G124" s="97">
        <v>909090.90909090906</v>
      </c>
      <c r="H124" s="49"/>
      <c r="I124" s="102" t="s">
        <v>122</v>
      </c>
      <c r="J124" s="97"/>
      <c r="K124" s="97">
        <v>681818.18181818177</v>
      </c>
      <c r="L124" s="97"/>
      <c r="M124" s="97">
        <v>681818.18181818177</v>
      </c>
      <c r="N124" s="49"/>
      <c r="O124" s="76"/>
    </row>
    <row r="125" spans="1:15" ht="16">
      <c r="A125" s="76"/>
      <c r="B125" s="49"/>
      <c r="C125" s="90" t="s">
        <v>24</v>
      </c>
      <c r="D125" s="97"/>
      <c r="E125" s="97"/>
      <c r="F125" s="97">
        <v>17500000</v>
      </c>
      <c r="G125" s="97">
        <v>17500000</v>
      </c>
      <c r="H125" s="49"/>
      <c r="I125" s="90" t="s">
        <v>24</v>
      </c>
      <c r="J125" s="97"/>
      <c r="K125" s="97"/>
      <c r="L125" s="97">
        <v>10208333.333333334</v>
      </c>
      <c r="M125" s="97">
        <v>10208333.333333334</v>
      </c>
      <c r="N125" s="49"/>
      <c r="O125" s="76"/>
    </row>
    <row r="126" spans="1:15" ht="16">
      <c r="A126" s="76"/>
      <c r="B126" s="49"/>
      <c r="C126" s="102" t="s">
        <v>107</v>
      </c>
      <c r="D126" s="97"/>
      <c r="E126" s="97"/>
      <c r="F126" s="97">
        <v>17500000</v>
      </c>
      <c r="G126" s="97">
        <v>17500000</v>
      </c>
      <c r="H126" s="49"/>
      <c r="I126" s="102" t="s">
        <v>107</v>
      </c>
      <c r="J126" s="97"/>
      <c r="K126" s="97"/>
      <c r="L126" s="97">
        <v>10208333.333333334</v>
      </c>
      <c r="M126" s="97">
        <v>10208333.333333334</v>
      </c>
      <c r="N126" s="49"/>
      <c r="O126" s="76"/>
    </row>
    <row r="127" spans="1:15" ht="16">
      <c r="A127" s="76"/>
      <c r="B127" s="49"/>
      <c r="C127" s="90" t="s">
        <v>28</v>
      </c>
      <c r="D127" s="97"/>
      <c r="E127" s="97">
        <v>9090909.0909090899</v>
      </c>
      <c r="F127" s="97"/>
      <c r="G127" s="97">
        <v>9090909.0909090899</v>
      </c>
      <c r="H127" s="49"/>
      <c r="I127" s="90" t="s">
        <v>28</v>
      </c>
      <c r="J127" s="97"/>
      <c r="K127" s="97">
        <v>0</v>
      </c>
      <c r="L127" s="97"/>
      <c r="M127" s="97">
        <v>0</v>
      </c>
      <c r="N127" s="49"/>
      <c r="O127" s="76"/>
    </row>
    <row r="128" spans="1:15" ht="16">
      <c r="A128" s="76"/>
      <c r="B128" s="49"/>
      <c r="C128" s="102" t="s">
        <v>159</v>
      </c>
      <c r="D128" s="97"/>
      <c r="E128" s="97">
        <v>9090909.0909090899</v>
      </c>
      <c r="F128" s="97"/>
      <c r="G128" s="97">
        <v>9090909.0909090899</v>
      </c>
      <c r="H128" s="49"/>
      <c r="I128" s="102" t="s">
        <v>159</v>
      </c>
      <c r="J128" s="97"/>
      <c r="K128" s="97">
        <v>0</v>
      </c>
      <c r="L128" s="97"/>
      <c r="M128" s="97">
        <v>0</v>
      </c>
      <c r="N128" s="49"/>
      <c r="O128" s="76"/>
    </row>
    <row r="129" spans="1:15" ht="16">
      <c r="A129" s="76"/>
      <c r="B129" s="49"/>
      <c r="C129" s="90" t="s">
        <v>222</v>
      </c>
      <c r="D129" s="97">
        <v>1071428.5714285716</v>
      </c>
      <c r="E129" s="97">
        <v>29090909.090909086</v>
      </c>
      <c r="F129" s="97">
        <v>18312500</v>
      </c>
      <c r="G129" s="97">
        <v>48474837.662337661</v>
      </c>
      <c r="H129" s="49"/>
      <c r="I129" s="90" t="s">
        <v>222</v>
      </c>
      <c r="J129" s="97">
        <v>428571.42857142858</v>
      </c>
      <c r="K129" s="97">
        <v>19772727.27272727</v>
      </c>
      <c r="L129" s="97">
        <v>14395833.333333334</v>
      </c>
      <c r="M129" s="97">
        <v>34597132.034632035</v>
      </c>
      <c r="N129" s="49"/>
      <c r="O129" s="76"/>
    </row>
    <row r="130" spans="1:15">
      <c r="A130" s="76"/>
      <c r="B130" s="49"/>
      <c r="C130" s="14"/>
      <c r="D130" s="14"/>
      <c r="E130" s="14"/>
      <c r="F130" s="14"/>
      <c r="G130" s="14"/>
      <c r="H130" s="49"/>
      <c r="I130" s="14"/>
      <c r="J130" s="14"/>
      <c r="K130" s="14"/>
      <c r="L130" s="14"/>
      <c r="M130" s="14"/>
      <c r="N130" s="49"/>
      <c r="O130" s="76"/>
    </row>
    <row r="131" spans="1:15">
      <c r="A131" s="76"/>
      <c r="B131" s="49"/>
      <c r="C131" s="14"/>
      <c r="D131" s="14"/>
      <c r="E131" s="14"/>
      <c r="F131" s="14"/>
      <c r="G131" s="14"/>
      <c r="H131" s="49"/>
      <c r="I131" s="14"/>
      <c r="J131" s="14"/>
      <c r="K131" s="14"/>
      <c r="L131" s="14"/>
      <c r="M131" s="14"/>
      <c r="N131" s="49"/>
      <c r="O131" s="76"/>
    </row>
    <row r="132" spans="1:15">
      <c r="A132" s="76"/>
      <c r="B132" s="49"/>
      <c r="C132" s="14"/>
      <c r="D132" s="14"/>
      <c r="E132" s="14"/>
      <c r="F132" s="14"/>
      <c r="G132" s="14"/>
      <c r="H132" s="49"/>
      <c r="I132" s="14"/>
      <c r="J132" s="14"/>
      <c r="K132" s="14"/>
      <c r="L132" s="14"/>
      <c r="M132" s="14"/>
      <c r="N132" s="49"/>
      <c r="O132" s="76"/>
    </row>
    <row r="133" spans="1:15">
      <c r="A133" s="76"/>
      <c r="B133" s="49"/>
      <c r="C133" s="14"/>
      <c r="D133" s="14"/>
      <c r="E133" s="14"/>
      <c r="F133" s="14"/>
      <c r="G133" s="14"/>
      <c r="H133" s="49"/>
      <c r="I133" s="14"/>
      <c r="J133" s="14"/>
      <c r="K133" s="14"/>
      <c r="L133" s="14"/>
      <c r="M133" s="14"/>
      <c r="N133" s="49"/>
      <c r="O133" s="76"/>
    </row>
    <row r="134" spans="1:15">
      <c r="A134" s="76"/>
      <c r="B134" s="49"/>
      <c r="C134" s="14"/>
      <c r="D134" s="14"/>
      <c r="E134" s="14"/>
      <c r="F134" s="14"/>
      <c r="G134" s="14"/>
      <c r="H134" s="49"/>
      <c r="I134" s="14"/>
      <c r="J134" s="14"/>
      <c r="K134" s="14"/>
      <c r="L134" s="14"/>
      <c r="M134" s="14"/>
      <c r="N134" s="49"/>
      <c r="O134" s="76"/>
    </row>
    <row r="135" spans="1:15">
      <c r="A135" s="76"/>
      <c r="B135" s="49"/>
      <c r="C135" s="14"/>
      <c r="D135" s="14"/>
      <c r="E135" s="14"/>
      <c r="F135" s="14"/>
      <c r="G135" s="14"/>
      <c r="H135" s="49"/>
      <c r="I135" s="14"/>
      <c r="J135" s="14"/>
      <c r="K135" s="14"/>
      <c r="L135" s="14"/>
      <c r="M135" s="14"/>
      <c r="N135" s="49"/>
      <c r="O135" s="76"/>
    </row>
    <row r="136" spans="1:15">
      <c r="A136" s="76"/>
      <c r="B136" s="49"/>
      <c r="C136" s="14"/>
      <c r="D136" s="14"/>
      <c r="E136" s="14"/>
      <c r="F136" s="14"/>
      <c r="G136" s="14"/>
      <c r="H136" s="49"/>
      <c r="I136" s="14"/>
      <c r="J136" s="14"/>
      <c r="K136" s="14"/>
      <c r="L136" s="14"/>
      <c r="M136" s="14"/>
      <c r="N136" s="49"/>
      <c r="O136" s="76"/>
    </row>
    <row r="137" spans="1:15">
      <c r="A137" s="76"/>
      <c r="B137" s="49"/>
      <c r="C137" s="14"/>
      <c r="D137" s="14"/>
      <c r="E137" s="14"/>
      <c r="F137" s="14"/>
      <c r="G137" s="14"/>
      <c r="H137" s="49"/>
      <c r="I137" s="14"/>
      <c r="J137" s="14"/>
      <c r="K137" s="14"/>
      <c r="L137" s="14"/>
      <c r="M137" s="14"/>
      <c r="N137" s="49"/>
      <c r="O137" s="76"/>
    </row>
    <row r="138" spans="1:15">
      <c r="A138" s="76"/>
      <c r="B138" s="49"/>
      <c r="C138" s="14"/>
      <c r="D138" s="14"/>
      <c r="E138" s="14"/>
      <c r="F138" s="14"/>
      <c r="G138" s="14"/>
      <c r="H138" s="49"/>
      <c r="I138" s="14"/>
      <c r="J138" s="14"/>
      <c r="K138" s="14"/>
      <c r="L138" s="14"/>
      <c r="M138" s="14"/>
      <c r="N138" s="49"/>
      <c r="O138" s="76"/>
    </row>
    <row r="139" spans="1:15">
      <c r="A139" s="76"/>
      <c r="B139" s="49"/>
      <c r="C139" s="14"/>
      <c r="D139" s="14"/>
      <c r="E139" s="14"/>
      <c r="F139" s="14"/>
      <c r="G139" s="14"/>
      <c r="H139" s="49"/>
      <c r="I139" s="14"/>
      <c r="J139" s="14"/>
      <c r="K139" s="14"/>
      <c r="L139" s="14"/>
      <c r="M139" s="14"/>
      <c r="N139" s="49"/>
      <c r="O139" s="76"/>
    </row>
    <row r="140" spans="1:15">
      <c r="A140" s="76"/>
      <c r="B140" s="49"/>
      <c r="C140" s="14"/>
      <c r="D140" s="14"/>
      <c r="E140" s="14"/>
      <c r="F140" s="14"/>
      <c r="G140" s="14"/>
      <c r="H140" s="49"/>
      <c r="I140" s="14"/>
      <c r="J140" s="14"/>
      <c r="K140" s="14"/>
      <c r="L140" s="14"/>
      <c r="M140" s="14"/>
      <c r="N140" s="49"/>
      <c r="O140" s="76"/>
    </row>
    <row r="141" spans="1:15">
      <c r="A141" s="76"/>
      <c r="B141" s="49"/>
      <c r="C141" s="14"/>
      <c r="D141" s="14"/>
      <c r="E141" s="14"/>
      <c r="F141" s="14"/>
      <c r="G141" s="14"/>
      <c r="H141" s="49"/>
      <c r="I141" s="14"/>
      <c r="J141" s="14"/>
      <c r="K141" s="14"/>
      <c r="L141" s="14"/>
      <c r="M141" s="14"/>
      <c r="N141" s="49"/>
      <c r="O141" s="76"/>
    </row>
    <row r="142" spans="1:15">
      <c r="A142" s="76"/>
      <c r="B142" s="49"/>
      <c r="C142" s="14"/>
      <c r="D142" s="14"/>
      <c r="E142" s="14"/>
      <c r="F142" s="14"/>
      <c r="G142" s="14"/>
      <c r="H142" s="49"/>
      <c r="I142" s="14"/>
      <c r="J142" s="14"/>
      <c r="K142" s="14"/>
      <c r="L142" s="14"/>
      <c r="M142" s="14"/>
      <c r="N142" s="49"/>
      <c r="O142" s="76"/>
    </row>
    <row r="143" spans="1:15">
      <c r="A143" s="76"/>
      <c r="B143" s="49"/>
      <c r="C143" s="14"/>
      <c r="D143" s="14"/>
      <c r="E143" s="14"/>
      <c r="F143" s="14"/>
      <c r="G143" s="14"/>
      <c r="H143" s="49"/>
      <c r="I143" s="14"/>
      <c r="J143" s="14"/>
      <c r="K143" s="14"/>
      <c r="L143" s="14"/>
      <c r="M143" s="14"/>
      <c r="N143" s="49"/>
      <c r="O143" s="76"/>
    </row>
    <row r="144" spans="1:15">
      <c r="A144" s="76"/>
      <c r="B144" s="49"/>
      <c r="C144" s="14"/>
      <c r="D144" s="14"/>
      <c r="E144" s="14"/>
      <c r="F144" s="14"/>
      <c r="G144" s="14"/>
      <c r="H144" s="49"/>
      <c r="I144" s="14"/>
      <c r="J144" s="14"/>
      <c r="K144" s="14"/>
      <c r="L144" s="14"/>
      <c r="M144" s="14"/>
      <c r="N144" s="49"/>
      <c r="O144" s="76"/>
    </row>
    <row r="145" spans="1:15">
      <c r="A145" s="76"/>
      <c r="B145" s="49"/>
      <c r="C145" s="14"/>
      <c r="D145" s="14"/>
      <c r="E145" s="14"/>
      <c r="F145" s="14"/>
      <c r="G145" s="14"/>
      <c r="H145" s="49"/>
      <c r="I145" s="14"/>
      <c r="J145" s="14"/>
      <c r="K145" s="14"/>
      <c r="L145" s="14"/>
      <c r="M145" s="14"/>
      <c r="N145" s="49"/>
      <c r="O145" s="76"/>
    </row>
    <row r="146" spans="1:15">
      <c r="A146" s="76"/>
      <c r="B146" s="49"/>
      <c r="C146" s="14"/>
      <c r="D146" s="14"/>
      <c r="E146" s="14"/>
      <c r="F146" s="14"/>
      <c r="G146" s="14"/>
      <c r="H146" s="49"/>
      <c r="I146" s="14"/>
      <c r="J146" s="14"/>
      <c r="K146" s="14"/>
      <c r="L146" s="14"/>
      <c r="M146" s="14"/>
      <c r="N146" s="49"/>
      <c r="O146" s="76"/>
    </row>
    <row r="147" spans="1:15">
      <c r="A147" s="76"/>
      <c r="B147" s="49"/>
      <c r="C147" s="14"/>
      <c r="D147" s="14"/>
      <c r="E147" s="14"/>
      <c r="F147" s="14"/>
      <c r="G147" s="14"/>
      <c r="H147" s="49"/>
      <c r="I147" s="14"/>
      <c r="J147" s="14"/>
      <c r="K147" s="14"/>
      <c r="L147" s="14"/>
      <c r="M147" s="14"/>
      <c r="N147" s="49"/>
      <c r="O147" s="76"/>
    </row>
    <row r="148" spans="1:15">
      <c r="A148" s="76"/>
      <c r="B148" s="49"/>
      <c r="C148" s="14"/>
      <c r="D148" s="14"/>
      <c r="E148" s="14"/>
      <c r="F148" s="14"/>
      <c r="G148" s="14"/>
      <c r="H148" s="49"/>
      <c r="I148" s="14"/>
      <c r="J148" s="14"/>
      <c r="K148" s="14"/>
      <c r="L148" s="14"/>
      <c r="M148" s="14"/>
      <c r="N148" s="49"/>
      <c r="O148" s="76"/>
    </row>
    <row r="149" spans="1:15">
      <c r="A149" s="76"/>
      <c r="B149" s="49"/>
      <c r="C149" s="14"/>
      <c r="D149" s="14"/>
      <c r="E149" s="14"/>
      <c r="F149" s="14"/>
      <c r="G149" s="14"/>
      <c r="H149" s="49"/>
      <c r="I149" s="14"/>
      <c r="J149" s="14"/>
      <c r="K149" s="14"/>
      <c r="L149" s="14"/>
      <c r="M149" s="14"/>
      <c r="N149" s="49"/>
      <c r="O149" s="76"/>
    </row>
    <row r="150" spans="1:15">
      <c r="A150" s="76"/>
      <c r="B150" s="49"/>
      <c r="C150" s="14"/>
      <c r="D150" s="14"/>
      <c r="E150" s="14"/>
      <c r="F150" s="14"/>
      <c r="G150" s="14"/>
      <c r="H150" s="49"/>
      <c r="I150" s="14"/>
      <c r="J150" s="14"/>
      <c r="K150" s="14"/>
      <c r="L150" s="14"/>
      <c r="M150" s="14"/>
      <c r="N150" s="49"/>
      <c r="O150" s="76"/>
    </row>
    <row r="151" spans="1:15">
      <c r="A151" s="76"/>
      <c r="B151" s="49"/>
      <c r="C151" s="14"/>
      <c r="D151" s="14"/>
      <c r="E151" s="14"/>
      <c r="F151" s="14"/>
      <c r="G151" s="14"/>
      <c r="H151" s="49"/>
      <c r="I151" s="14"/>
      <c r="J151" s="14"/>
      <c r="K151" s="14"/>
      <c r="L151" s="14"/>
      <c r="M151" s="14"/>
      <c r="N151" s="49"/>
      <c r="O151" s="76"/>
    </row>
    <row r="152" spans="1:15">
      <c r="A152" s="76"/>
      <c r="B152" s="49"/>
      <c r="C152" s="14"/>
      <c r="D152" s="14"/>
      <c r="E152" s="14"/>
      <c r="F152" s="14"/>
      <c r="G152" s="14"/>
      <c r="H152" s="49"/>
      <c r="I152" s="14"/>
      <c r="J152" s="14"/>
      <c r="K152" s="14"/>
      <c r="L152" s="14"/>
      <c r="M152" s="14"/>
      <c r="N152" s="49"/>
      <c r="O152" s="76"/>
    </row>
    <row r="153" spans="1:15">
      <c r="A153" s="76"/>
      <c r="B153" s="49"/>
      <c r="C153" s="14"/>
      <c r="D153" s="14"/>
      <c r="E153" s="14"/>
      <c r="F153" s="14"/>
      <c r="G153" s="14"/>
      <c r="H153" s="49"/>
      <c r="I153" s="14"/>
      <c r="J153" s="14"/>
      <c r="K153" s="14"/>
      <c r="L153" s="14"/>
      <c r="M153" s="14"/>
      <c r="N153" s="49"/>
      <c r="O153" s="76"/>
    </row>
    <row r="154" spans="1:15">
      <c r="A154" s="76"/>
      <c r="B154" s="49"/>
      <c r="C154" s="14"/>
      <c r="D154" s="14"/>
      <c r="E154" s="14"/>
      <c r="F154" s="14"/>
      <c r="G154" s="14"/>
      <c r="H154" s="49"/>
      <c r="I154" s="14"/>
      <c r="J154" s="14"/>
      <c r="K154" s="14"/>
      <c r="L154" s="14"/>
      <c r="M154" s="14"/>
      <c r="N154" s="49"/>
      <c r="O154" s="76"/>
    </row>
    <row r="155" spans="1:15">
      <c r="A155" s="76"/>
      <c r="B155" s="49"/>
      <c r="C155" s="14"/>
      <c r="D155" s="14"/>
      <c r="E155" s="14"/>
      <c r="F155" s="14"/>
      <c r="G155" s="14"/>
      <c r="H155" s="49"/>
      <c r="I155" s="14"/>
      <c r="J155" s="14"/>
      <c r="K155" s="14"/>
      <c r="L155" s="14"/>
      <c r="M155" s="14"/>
      <c r="N155" s="49"/>
      <c r="O155" s="76"/>
    </row>
    <row r="156" spans="1:15">
      <c r="A156" s="76"/>
      <c r="B156" s="49"/>
      <c r="C156" s="14"/>
      <c r="D156" s="14"/>
      <c r="E156" s="14"/>
      <c r="F156" s="14"/>
      <c r="G156" s="14"/>
      <c r="H156" s="49"/>
      <c r="I156" s="14"/>
      <c r="J156" s="14"/>
      <c r="K156" s="14"/>
      <c r="L156" s="14"/>
      <c r="M156" s="14"/>
      <c r="N156" s="49"/>
      <c r="O156" s="76"/>
    </row>
    <row r="157" spans="1:15">
      <c r="A157" s="76"/>
      <c r="B157" s="49"/>
      <c r="H157" s="49"/>
      <c r="I157" s="14"/>
      <c r="J157" s="14"/>
      <c r="K157" s="14"/>
      <c r="L157" s="14"/>
      <c r="M157" s="14"/>
      <c r="N157" s="49"/>
      <c r="O157" s="76"/>
    </row>
    <row r="158" spans="1:15" ht="30" customHeight="1">
      <c r="A158" s="76"/>
      <c r="B158" s="49"/>
      <c r="C158" s="49"/>
      <c r="D158" s="49"/>
      <c r="E158" s="49"/>
      <c r="F158" s="49"/>
      <c r="G158" s="49"/>
      <c r="H158" s="49"/>
      <c r="I158" s="49"/>
      <c r="J158" s="49"/>
      <c r="K158" s="49"/>
      <c r="L158" s="49"/>
      <c r="M158" s="49"/>
      <c r="N158" s="49"/>
      <c r="O158" s="76"/>
    </row>
    <row r="159" spans="1:15" ht="30" customHeight="1">
      <c r="A159" s="76"/>
      <c r="B159" s="76"/>
      <c r="C159" s="76"/>
      <c r="D159" s="76"/>
      <c r="E159" s="76"/>
      <c r="F159" s="76"/>
      <c r="G159" s="76"/>
      <c r="H159" s="76"/>
      <c r="I159" s="76"/>
      <c r="J159" s="76"/>
      <c r="K159" s="76"/>
      <c r="L159" s="76"/>
      <c r="M159" s="76"/>
      <c r="N159" s="76"/>
      <c r="O159" s="76"/>
    </row>
  </sheetData>
  <pageMargins left="0.7" right="0.7" top="0.78740157499999996" bottom="0.78740157499999996" header="0.3" footer="0.3"/>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D7D2-B8C7-634B-BB88-8F142B0498C8}">
  <dimension ref="A1:Q103"/>
  <sheetViews>
    <sheetView zoomScale="140" zoomScaleNormal="140" workbookViewId="0">
      <selection activeCell="M23" sqref="M23"/>
    </sheetView>
  </sheetViews>
  <sheetFormatPr baseColWidth="10" defaultRowHeight="13"/>
  <cols>
    <col min="2" max="6" width="31" customWidth="1"/>
    <col min="7" max="7" width="11" customWidth="1"/>
  </cols>
  <sheetData>
    <row r="1" spans="1:17">
      <c r="A1" s="76"/>
      <c r="B1" s="76"/>
      <c r="C1" s="76"/>
      <c r="D1" s="76"/>
      <c r="E1" s="76"/>
      <c r="F1" s="76"/>
      <c r="G1" s="76"/>
      <c r="H1" s="14"/>
      <c r="I1" s="14"/>
      <c r="J1" s="14"/>
      <c r="K1" s="14"/>
      <c r="L1" s="14"/>
      <c r="M1" s="14"/>
      <c r="N1" s="14"/>
      <c r="O1" s="14"/>
      <c r="P1" s="14"/>
      <c r="Q1" s="14"/>
    </row>
    <row r="2" spans="1:17" ht="26">
      <c r="A2" s="76"/>
      <c r="B2" s="49"/>
      <c r="C2" s="49"/>
      <c r="D2" s="125" t="s">
        <v>315</v>
      </c>
      <c r="E2" s="49"/>
      <c r="F2" s="49"/>
      <c r="G2" s="76"/>
      <c r="H2" s="14"/>
      <c r="I2" s="14"/>
      <c r="J2" s="14"/>
      <c r="K2" s="14"/>
      <c r="L2" s="14"/>
      <c r="M2" s="14"/>
      <c r="N2" s="14"/>
      <c r="O2" s="14"/>
      <c r="P2" s="14"/>
      <c r="Q2" s="14"/>
    </row>
    <row r="3" spans="1:17">
      <c r="A3" s="76"/>
      <c r="B3" s="49"/>
      <c r="C3" s="49"/>
      <c r="D3" s="49"/>
      <c r="E3" s="77"/>
      <c r="F3" s="49"/>
      <c r="G3" s="76"/>
      <c r="H3" s="14"/>
      <c r="I3" s="14"/>
      <c r="J3" s="14"/>
      <c r="K3" s="14"/>
      <c r="L3" s="14"/>
      <c r="M3" s="14"/>
      <c r="N3" s="14"/>
      <c r="O3" s="14"/>
      <c r="P3" s="14"/>
      <c r="Q3" s="14"/>
    </row>
    <row r="4" spans="1:17">
      <c r="A4" s="76"/>
      <c r="B4" s="14"/>
      <c r="C4" s="14"/>
      <c r="D4" s="14"/>
      <c r="E4" s="14"/>
      <c r="F4" s="14"/>
      <c r="G4" s="76"/>
      <c r="H4" s="14"/>
      <c r="I4" s="14"/>
      <c r="J4" s="14"/>
      <c r="K4" s="14"/>
      <c r="L4" s="14"/>
      <c r="M4" s="14"/>
      <c r="N4" s="14"/>
      <c r="O4" s="14"/>
      <c r="P4" s="14"/>
      <c r="Q4" s="14"/>
    </row>
    <row r="5" spans="1:17" ht="28" customHeight="1">
      <c r="A5" s="76"/>
      <c r="B5" s="127" t="s">
        <v>317</v>
      </c>
      <c r="C5" s="126"/>
      <c r="D5" s="126"/>
      <c r="E5" s="126"/>
      <c r="F5" s="126"/>
      <c r="G5" s="76"/>
      <c r="H5" s="14"/>
      <c r="I5" s="14"/>
      <c r="J5" s="14"/>
      <c r="K5" s="14"/>
      <c r="L5" s="14"/>
      <c r="M5" s="14"/>
      <c r="N5" s="14"/>
      <c r="O5" s="14"/>
      <c r="P5" s="14"/>
      <c r="Q5" s="14"/>
    </row>
    <row r="6" spans="1:17">
      <c r="A6" s="76"/>
      <c r="B6" s="14"/>
      <c r="C6" s="14"/>
      <c r="D6" s="14"/>
      <c r="E6" s="14"/>
      <c r="F6" s="14"/>
      <c r="G6" s="76"/>
      <c r="H6" s="14"/>
      <c r="I6" s="14"/>
      <c r="J6" s="14"/>
      <c r="K6" s="14"/>
      <c r="L6" s="14"/>
      <c r="M6" s="14"/>
      <c r="N6" s="14"/>
      <c r="O6" s="14"/>
      <c r="P6" s="14"/>
      <c r="Q6" s="14"/>
    </row>
    <row r="7" spans="1:17">
      <c r="A7" s="76"/>
      <c r="B7" s="14"/>
      <c r="C7" s="14"/>
      <c r="D7" s="14"/>
      <c r="E7" s="14"/>
      <c r="F7" s="14"/>
      <c r="G7" s="76"/>
      <c r="H7" s="14"/>
      <c r="I7" s="14"/>
      <c r="J7" s="14"/>
      <c r="K7" s="14"/>
      <c r="L7" s="14"/>
      <c r="M7" s="14"/>
      <c r="N7" s="14"/>
      <c r="O7" s="14"/>
      <c r="P7" s="14"/>
      <c r="Q7" s="14"/>
    </row>
    <row r="8" spans="1:17">
      <c r="A8" s="76"/>
      <c r="B8" s="14"/>
      <c r="C8" s="14"/>
      <c r="D8" s="14"/>
      <c r="E8" s="14"/>
      <c r="F8" s="14"/>
      <c r="G8" s="76"/>
      <c r="H8" s="14"/>
      <c r="I8" s="14"/>
      <c r="J8" s="14"/>
      <c r="K8" s="14"/>
      <c r="L8" s="14"/>
      <c r="M8" s="14"/>
      <c r="N8" s="14"/>
      <c r="O8" s="14"/>
      <c r="P8" s="14"/>
      <c r="Q8" s="14"/>
    </row>
    <row r="9" spans="1:17">
      <c r="A9" s="76"/>
      <c r="B9" s="14"/>
      <c r="C9" s="14"/>
      <c r="D9" s="14"/>
      <c r="E9" s="14"/>
      <c r="F9" s="14"/>
      <c r="G9" s="76"/>
      <c r="H9" s="14"/>
      <c r="I9" s="14"/>
      <c r="J9" s="14"/>
      <c r="K9" s="14"/>
      <c r="L9" s="14"/>
      <c r="M9" s="14"/>
      <c r="N9" s="14"/>
      <c r="O9" s="14"/>
      <c r="P9" s="14"/>
      <c r="Q9" s="14"/>
    </row>
    <row r="10" spans="1:17">
      <c r="A10" s="76"/>
      <c r="B10" s="14"/>
      <c r="C10" s="14"/>
      <c r="D10" s="14"/>
      <c r="E10" s="14"/>
      <c r="F10" s="14"/>
      <c r="G10" s="76"/>
      <c r="H10" s="14"/>
      <c r="I10" s="14"/>
      <c r="J10" s="14"/>
      <c r="K10" s="14"/>
      <c r="L10" s="14"/>
      <c r="M10" s="14"/>
      <c r="N10" s="14"/>
      <c r="O10" s="14"/>
      <c r="P10" s="14"/>
      <c r="Q10" s="14"/>
    </row>
    <row r="11" spans="1:17">
      <c r="A11" s="76"/>
      <c r="B11" s="14"/>
      <c r="C11" s="14"/>
      <c r="D11" s="14"/>
      <c r="E11" s="14"/>
      <c r="F11" s="14"/>
      <c r="G11" s="76"/>
      <c r="H11" s="14"/>
      <c r="I11" s="14"/>
      <c r="J11" s="14"/>
      <c r="K11" s="14"/>
      <c r="L11" s="14"/>
      <c r="M11" s="14"/>
      <c r="N11" s="14"/>
      <c r="O11" s="14"/>
      <c r="P11" s="14"/>
      <c r="Q11" s="14"/>
    </row>
    <row r="12" spans="1:17">
      <c r="A12" s="76"/>
      <c r="B12" s="14"/>
      <c r="C12" s="14"/>
      <c r="D12" s="14"/>
      <c r="E12" s="14"/>
      <c r="F12" s="14"/>
      <c r="G12" s="76"/>
      <c r="H12" s="14"/>
      <c r="I12" s="14"/>
      <c r="J12" s="14"/>
      <c r="K12" s="14"/>
      <c r="L12" s="14"/>
      <c r="M12" s="14"/>
      <c r="N12" s="14"/>
      <c r="O12" s="14"/>
      <c r="P12" s="14"/>
      <c r="Q12" s="14"/>
    </row>
    <row r="13" spans="1:17">
      <c r="A13" s="76"/>
      <c r="B13" s="14"/>
      <c r="C13" s="14"/>
      <c r="D13" s="14"/>
      <c r="E13" s="14"/>
      <c r="F13" s="14"/>
      <c r="G13" s="76"/>
      <c r="H13" s="14"/>
      <c r="I13" s="14"/>
      <c r="J13" s="14"/>
      <c r="K13" s="14"/>
      <c r="L13" s="14"/>
      <c r="M13" s="14"/>
      <c r="N13" s="14"/>
      <c r="O13" s="14"/>
      <c r="P13" s="14"/>
      <c r="Q13" s="14"/>
    </row>
    <row r="14" spans="1:17">
      <c r="A14" s="76"/>
      <c r="B14" s="14"/>
      <c r="C14" s="14"/>
      <c r="D14" s="14"/>
      <c r="E14" s="14"/>
      <c r="F14" s="14"/>
      <c r="G14" s="76"/>
      <c r="H14" s="14"/>
      <c r="I14" s="14"/>
      <c r="J14" s="14"/>
      <c r="K14" s="14"/>
      <c r="L14" s="14"/>
      <c r="M14" s="14"/>
      <c r="N14" s="14"/>
      <c r="O14" s="14"/>
      <c r="P14" s="14"/>
      <c r="Q14" s="14"/>
    </row>
    <row r="15" spans="1:17">
      <c r="A15" s="76"/>
      <c r="B15" s="14"/>
      <c r="C15" s="14"/>
      <c r="D15" s="14"/>
      <c r="E15" s="14"/>
      <c r="F15" s="14"/>
      <c r="G15" s="76"/>
      <c r="H15" s="14"/>
      <c r="I15" s="14"/>
      <c r="J15" s="14"/>
      <c r="K15" s="14"/>
      <c r="L15" s="14"/>
      <c r="M15" s="14"/>
      <c r="N15" s="14"/>
      <c r="O15" s="14"/>
      <c r="P15" s="14"/>
      <c r="Q15" s="14"/>
    </row>
    <row r="16" spans="1:17">
      <c r="A16" s="76"/>
      <c r="B16" s="14"/>
      <c r="C16" s="14"/>
      <c r="D16" s="14"/>
      <c r="E16" s="14"/>
      <c r="F16" s="14"/>
      <c r="G16" s="76"/>
      <c r="H16" s="14"/>
      <c r="I16" s="14"/>
      <c r="J16" s="14"/>
      <c r="K16" s="14"/>
      <c r="L16" s="14"/>
      <c r="M16" s="14"/>
      <c r="N16" s="14"/>
      <c r="O16" s="14"/>
      <c r="P16" s="14"/>
      <c r="Q16" s="14"/>
    </row>
    <row r="17" spans="1:17">
      <c r="A17" s="76"/>
      <c r="B17" s="14"/>
      <c r="C17" s="14"/>
      <c r="D17" s="14"/>
      <c r="E17" s="14"/>
      <c r="F17" s="14"/>
      <c r="G17" s="76"/>
      <c r="H17" s="14"/>
      <c r="I17" s="14"/>
      <c r="J17" s="14"/>
      <c r="K17" s="14"/>
      <c r="L17" s="14"/>
      <c r="M17" s="14"/>
      <c r="N17" s="14"/>
      <c r="O17" s="14"/>
      <c r="P17" s="14"/>
      <c r="Q17" s="14"/>
    </row>
    <row r="18" spans="1:17">
      <c r="A18" s="76"/>
      <c r="B18" s="14"/>
      <c r="C18" s="14"/>
      <c r="D18" s="14"/>
      <c r="E18" s="14"/>
      <c r="F18" s="14"/>
      <c r="G18" s="76"/>
      <c r="H18" s="14"/>
      <c r="I18" s="14"/>
      <c r="J18" s="14"/>
      <c r="K18" s="14"/>
      <c r="L18" s="14"/>
      <c r="M18" s="14"/>
      <c r="N18" s="14"/>
      <c r="O18" s="14"/>
      <c r="P18" s="14"/>
      <c r="Q18" s="14"/>
    </row>
    <row r="19" spans="1:17">
      <c r="A19" s="76"/>
      <c r="B19" s="14"/>
      <c r="C19" s="14"/>
      <c r="D19" s="14"/>
      <c r="E19" s="14"/>
      <c r="F19" s="14"/>
      <c r="G19" s="76"/>
      <c r="H19" s="14"/>
      <c r="I19" s="14"/>
      <c r="J19" s="14"/>
      <c r="K19" s="14"/>
      <c r="L19" s="14"/>
      <c r="M19" s="14"/>
      <c r="N19" s="14"/>
      <c r="O19" s="14"/>
      <c r="P19" s="14"/>
      <c r="Q19" s="14"/>
    </row>
    <row r="20" spans="1:17">
      <c r="A20" s="76"/>
      <c r="B20" s="14"/>
      <c r="C20" s="14"/>
      <c r="D20" s="14"/>
      <c r="E20" s="14"/>
      <c r="F20" s="14"/>
      <c r="G20" s="76"/>
      <c r="H20" s="14"/>
      <c r="I20" s="14"/>
      <c r="J20" s="14"/>
      <c r="K20" s="14"/>
      <c r="L20" s="14"/>
      <c r="M20" s="14"/>
      <c r="N20" s="14"/>
      <c r="O20" s="14"/>
      <c r="P20" s="14"/>
      <c r="Q20" s="14"/>
    </row>
    <row r="21" spans="1:17">
      <c r="A21" s="76"/>
      <c r="B21" s="14"/>
      <c r="C21" s="14"/>
      <c r="D21" s="14"/>
      <c r="E21" s="14"/>
      <c r="F21" s="14"/>
      <c r="G21" s="76"/>
      <c r="H21" s="14"/>
      <c r="I21" s="14"/>
      <c r="J21" s="14"/>
      <c r="K21" s="14"/>
      <c r="L21" s="14"/>
      <c r="M21" s="14"/>
      <c r="N21" s="14"/>
      <c r="O21" s="14"/>
      <c r="P21" s="14"/>
      <c r="Q21" s="14"/>
    </row>
    <row r="22" spans="1:17">
      <c r="A22" s="76"/>
      <c r="B22" s="14"/>
      <c r="C22" s="14"/>
      <c r="D22" s="14"/>
      <c r="E22" s="14"/>
      <c r="F22" s="14"/>
      <c r="G22" s="76"/>
      <c r="H22" s="14"/>
      <c r="I22" s="14"/>
      <c r="J22" s="14"/>
      <c r="K22" s="14"/>
      <c r="L22" s="14"/>
      <c r="M22" s="14"/>
      <c r="N22" s="14"/>
      <c r="O22" s="14"/>
      <c r="P22" s="14"/>
      <c r="Q22" s="14"/>
    </row>
    <row r="23" spans="1:17">
      <c r="A23" s="76"/>
      <c r="B23" s="14"/>
      <c r="C23" s="14"/>
      <c r="D23" s="14"/>
      <c r="E23" s="14"/>
      <c r="F23" s="14"/>
      <c r="G23" s="76"/>
      <c r="H23" s="14"/>
      <c r="I23" s="14"/>
      <c r="J23" s="14"/>
      <c r="K23" s="14"/>
      <c r="L23" s="14"/>
      <c r="M23" s="14"/>
      <c r="N23" s="14"/>
      <c r="O23" s="14"/>
      <c r="P23" s="14"/>
      <c r="Q23" s="14"/>
    </row>
    <row r="24" spans="1:17">
      <c r="A24" s="76"/>
      <c r="B24" s="14"/>
      <c r="C24" s="14"/>
      <c r="D24" s="14"/>
      <c r="E24" s="14"/>
      <c r="F24" s="14"/>
      <c r="G24" s="76"/>
      <c r="H24" s="14"/>
      <c r="I24" s="14"/>
      <c r="J24" s="14"/>
      <c r="K24" s="14"/>
      <c r="L24" s="14"/>
      <c r="M24" s="14"/>
      <c r="N24" s="14"/>
      <c r="O24" s="14"/>
      <c r="P24" s="14"/>
      <c r="Q24" s="14"/>
    </row>
    <row r="25" spans="1:17">
      <c r="A25" s="76"/>
      <c r="B25" s="14"/>
      <c r="C25" s="14"/>
      <c r="D25" s="14"/>
      <c r="E25" s="14"/>
      <c r="F25" s="14"/>
      <c r="G25" s="76"/>
      <c r="H25" s="14"/>
      <c r="I25" s="14"/>
      <c r="J25" s="14"/>
      <c r="K25" s="14"/>
      <c r="L25" s="14"/>
      <c r="M25" s="14"/>
      <c r="N25" s="14"/>
      <c r="O25" s="14"/>
      <c r="P25" s="14"/>
      <c r="Q25" s="14"/>
    </row>
    <row r="26" spans="1:17">
      <c r="A26" s="76"/>
      <c r="B26" s="14"/>
      <c r="C26" s="14"/>
      <c r="D26" s="14"/>
      <c r="E26" s="14"/>
      <c r="F26" s="14"/>
      <c r="G26" s="76"/>
      <c r="H26" s="14"/>
      <c r="I26" s="14"/>
      <c r="J26" s="14"/>
      <c r="K26" s="14"/>
      <c r="L26" s="14"/>
      <c r="M26" s="14"/>
      <c r="N26" s="14"/>
      <c r="O26" s="14"/>
      <c r="P26" s="14"/>
      <c r="Q26" s="14"/>
    </row>
    <row r="27" spans="1:17">
      <c r="A27" s="76"/>
      <c r="B27" s="14"/>
      <c r="C27" s="14"/>
      <c r="D27" s="14"/>
      <c r="E27" s="14"/>
      <c r="F27" s="14"/>
      <c r="G27" s="76"/>
      <c r="H27" s="14"/>
      <c r="I27" s="14"/>
      <c r="J27" s="14"/>
      <c r="K27" s="14"/>
      <c r="L27" s="14"/>
      <c r="M27" s="14"/>
      <c r="N27" s="14"/>
      <c r="O27" s="14"/>
      <c r="P27" s="14"/>
      <c r="Q27" s="14"/>
    </row>
    <row r="28" spans="1:17">
      <c r="A28" s="76"/>
      <c r="B28" s="14"/>
      <c r="C28" s="14"/>
      <c r="D28" s="14"/>
      <c r="E28" s="14"/>
      <c r="F28" s="14"/>
      <c r="G28" s="76"/>
      <c r="H28" s="14"/>
      <c r="I28" s="14"/>
      <c r="J28" s="14"/>
      <c r="K28" s="14"/>
      <c r="L28" s="14"/>
      <c r="M28" s="14"/>
      <c r="N28" s="14"/>
      <c r="O28" s="14"/>
      <c r="P28" s="14"/>
      <c r="Q28" s="14"/>
    </row>
    <row r="29" spans="1:17">
      <c r="A29" s="76"/>
      <c r="B29" s="14"/>
      <c r="C29" s="14"/>
      <c r="D29" s="14"/>
      <c r="E29" s="14"/>
      <c r="F29" s="14"/>
      <c r="G29" s="76"/>
      <c r="H29" s="14"/>
      <c r="I29" s="14"/>
      <c r="J29" s="14"/>
      <c r="K29" s="14"/>
      <c r="L29" s="14"/>
      <c r="M29" s="14"/>
      <c r="N29" s="14"/>
      <c r="O29" s="14"/>
      <c r="P29" s="14"/>
      <c r="Q29" s="14"/>
    </row>
    <row r="30" spans="1:17">
      <c r="A30" s="76"/>
      <c r="B30" s="14"/>
      <c r="C30" s="14"/>
      <c r="D30" s="14"/>
      <c r="E30" s="14"/>
      <c r="F30" s="14"/>
      <c r="G30" s="76"/>
      <c r="H30" s="14"/>
      <c r="I30" s="14"/>
      <c r="J30" s="14"/>
      <c r="K30" s="14"/>
      <c r="L30" s="14"/>
      <c r="M30" s="14"/>
      <c r="N30" s="14"/>
      <c r="O30" s="14"/>
      <c r="P30" s="14"/>
      <c r="Q30" s="14"/>
    </row>
    <row r="31" spans="1:17" ht="34" customHeight="1">
      <c r="A31" s="76"/>
      <c r="B31" s="127" t="s">
        <v>316</v>
      </c>
      <c r="C31" s="49"/>
      <c r="D31" s="49"/>
      <c r="E31" s="49"/>
      <c r="F31" s="49"/>
      <c r="G31" s="76"/>
      <c r="H31" s="14"/>
      <c r="I31" s="14"/>
      <c r="J31" s="14"/>
      <c r="K31" s="14"/>
      <c r="L31" s="14"/>
      <c r="M31" s="14"/>
      <c r="N31" s="14"/>
      <c r="O31" s="14"/>
      <c r="P31" s="14"/>
      <c r="Q31" s="14"/>
    </row>
    <row r="32" spans="1:17" ht="14">
      <c r="A32" s="76"/>
      <c r="B32" s="69" t="s">
        <v>218</v>
      </c>
      <c r="C32" s="69" t="s">
        <v>217</v>
      </c>
      <c r="D32" s="70"/>
      <c r="E32" s="70"/>
      <c r="F32" s="70"/>
      <c r="G32" s="76"/>
      <c r="H32" s="14"/>
      <c r="I32" s="14"/>
      <c r="J32" s="14"/>
      <c r="K32" s="14"/>
      <c r="L32" s="14"/>
      <c r="M32" s="14"/>
      <c r="N32" s="14"/>
      <c r="O32" s="14"/>
      <c r="P32" s="14"/>
      <c r="Q32" s="14"/>
    </row>
    <row r="33" spans="1:17" ht="14">
      <c r="A33" s="76"/>
      <c r="B33" s="69" t="s">
        <v>224</v>
      </c>
      <c r="C33" s="72">
        <v>2020</v>
      </c>
      <c r="D33" s="72">
        <v>2021</v>
      </c>
      <c r="E33" s="72">
        <v>2022</v>
      </c>
      <c r="F33" s="72" t="s">
        <v>222</v>
      </c>
      <c r="G33" s="76"/>
      <c r="H33" s="14"/>
      <c r="I33" s="14"/>
      <c r="J33" s="14"/>
      <c r="K33" s="14"/>
      <c r="L33" s="14"/>
      <c r="M33" s="14"/>
      <c r="N33" s="14"/>
      <c r="O33" s="14"/>
      <c r="P33" s="14"/>
      <c r="Q33" s="14"/>
    </row>
    <row r="34" spans="1:17" ht="14">
      <c r="A34" s="76"/>
      <c r="B34" s="70" t="s">
        <v>26</v>
      </c>
      <c r="C34" s="73"/>
      <c r="D34" s="73"/>
      <c r="E34" s="73">
        <v>437500</v>
      </c>
      <c r="F34" s="73">
        <v>437500</v>
      </c>
      <c r="G34" s="76"/>
      <c r="H34" s="14"/>
      <c r="I34" s="14"/>
      <c r="J34" s="14"/>
      <c r="K34" s="14"/>
      <c r="L34" s="14"/>
      <c r="M34" s="14"/>
      <c r="N34" s="14"/>
      <c r="O34" s="14"/>
      <c r="P34" s="14"/>
      <c r="Q34" s="14"/>
    </row>
    <row r="35" spans="1:17" ht="14">
      <c r="A35" s="76"/>
      <c r="B35" s="71" t="s">
        <v>143</v>
      </c>
      <c r="C35" s="73"/>
      <c r="D35" s="73"/>
      <c r="E35" s="73">
        <v>437500</v>
      </c>
      <c r="F35" s="73">
        <v>437500</v>
      </c>
      <c r="G35" s="76"/>
      <c r="H35" s="14"/>
      <c r="I35" s="14"/>
      <c r="J35" s="14"/>
      <c r="K35" s="14"/>
      <c r="L35" s="14"/>
      <c r="M35" s="14"/>
      <c r="N35" s="14"/>
      <c r="O35" s="14"/>
      <c r="P35" s="14"/>
      <c r="Q35" s="14"/>
    </row>
    <row r="36" spans="1:17" ht="14">
      <c r="A36" s="76"/>
      <c r="B36" s="70" t="s">
        <v>17</v>
      </c>
      <c r="C36" s="73">
        <v>267857.1428571429</v>
      </c>
      <c r="D36" s="73"/>
      <c r="E36" s="73"/>
      <c r="F36" s="73">
        <v>267857.1428571429</v>
      </c>
      <c r="G36" s="76"/>
      <c r="H36" s="14"/>
      <c r="I36" s="14"/>
      <c r="J36" s="14"/>
      <c r="K36" s="14"/>
      <c r="L36" s="14"/>
      <c r="M36" s="14"/>
      <c r="N36" s="14"/>
      <c r="O36" s="14"/>
      <c r="P36" s="14"/>
      <c r="Q36" s="14"/>
    </row>
    <row r="37" spans="1:17" ht="14">
      <c r="A37" s="76"/>
      <c r="B37" s="71" t="s">
        <v>135</v>
      </c>
      <c r="C37" s="73">
        <v>267857.1428571429</v>
      </c>
      <c r="D37" s="73"/>
      <c r="E37" s="73"/>
      <c r="F37" s="73">
        <v>267857.1428571429</v>
      </c>
      <c r="G37" s="76"/>
      <c r="H37" s="14"/>
      <c r="I37" s="14"/>
      <c r="J37" s="14"/>
      <c r="K37" s="14"/>
      <c r="L37" s="14"/>
      <c r="M37" s="14"/>
      <c r="N37" s="14"/>
      <c r="O37" s="14"/>
      <c r="P37" s="14"/>
      <c r="Q37" s="14"/>
    </row>
    <row r="38" spans="1:17" ht="14">
      <c r="A38" s="76"/>
      <c r="B38" s="70" t="s">
        <v>23</v>
      </c>
      <c r="C38" s="73"/>
      <c r="D38" s="73">
        <v>19090909.090909086</v>
      </c>
      <c r="E38" s="73">
        <v>375000</v>
      </c>
      <c r="F38" s="73">
        <v>19465909.090909086</v>
      </c>
      <c r="G38" s="76"/>
      <c r="H38" s="14"/>
      <c r="I38" s="14"/>
      <c r="J38" s="14"/>
      <c r="K38" s="14"/>
      <c r="L38" s="14"/>
      <c r="M38" s="14"/>
      <c r="N38" s="14"/>
      <c r="O38" s="14"/>
      <c r="P38" s="14"/>
      <c r="Q38" s="14"/>
    </row>
    <row r="39" spans="1:17" ht="14">
      <c r="A39" s="76"/>
      <c r="B39" s="71" t="s">
        <v>102</v>
      </c>
      <c r="C39" s="73"/>
      <c r="D39" s="73"/>
      <c r="E39" s="73">
        <v>375000</v>
      </c>
      <c r="F39" s="73">
        <v>375000</v>
      </c>
      <c r="G39" s="76"/>
      <c r="H39" s="14"/>
      <c r="I39" s="14"/>
      <c r="J39" s="14"/>
      <c r="K39" s="14"/>
      <c r="L39" s="14"/>
      <c r="M39" s="14"/>
      <c r="N39" s="14"/>
      <c r="O39" s="14"/>
      <c r="P39" s="14"/>
      <c r="Q39" s="14"/>
    </row>
    <row r="40" spans="1:17" ht="14">
      <c r="A40" s="76"/>
      <c r="B40" s="71" t="s">
        <v>99</v>
      </c>
      <c r="C40" s="73"/>
      <c r="D40" s="73">
        <v>19090909.090909086</v>
      </c>
      <c r="E40" s="73"/>
      <c r="F40" s="73">
        <v>19090909.090909086</v>
      </c>
      <c r="G40" s="76"/>
      <c r="H40" s="14"/>
      <c r="I40" s="14"/>
      <c r="J40" s="14"/>
      <c r="K40" s="14"/>
      <c r="L40" s="14"/>
      <c r="M40" s="14"/>
      <c r="N40" s="14"/>
      <c r="O40" s="14"/>
      <c r="P40" s="14"/>
      <c r="Q40" s="14"/>
    </row>
    <row r="41" spans="1:17" ht="14">
      <c r="A41" s="76"/>
      <c r="B41" s="70" t="s">
        <v>25</v>
      </c>
      <c r="C41" s="73">
        <v>803571.42857142864</v>
      </c>
      <c r="D41" s="73"/>
      <c r="E41" s="73"/>
      <c r="F41" s="73">
        <v>803571.42857142864</v>
      </c>
      <c r="G41" s="76"/>
      <c r="H41" s="14"/>
      <c r="I41" s="14"/>
      <c r="J41" s="14"/>
      <c r="K41" s="14"/>
      <c r="L41" s="14"/>
      <c r="M41" s="14"/>
      <c r="N41" s="14"/>
      <c r="O41" s="14"/>
      <c r="P41" s="14"/>
      <c r="Q41" s="14"/>
    </row>
    <row r="42" spans="1:17" ht="14">
      <c r="A42" s="76"/>
      <c r="B42" s="71" t="s">
        <v>151</v>
      </c>
      <c r="C42" s="73">
        <v>803571.42857142864</v>
      </c>
      <c r="D42" s="73"/>
      <c r="E42" s="73"/>
      <c r="F42" s="73">
        <v>803571.42857142864</v>
      </c>
      <c r="G42" s="76"/>
      <c r="H42" s="14"/>
      <c r="I42" s="14"/>
      <c r="J42" s="14"/>
      <c r="K42" s="14"/>
      <c r="L42" s="14"/>
      <c r="M42" s="14"/>
      <c r="N42" s="14"/>
      <c r="O42" s="14"/>
      <c r="P42" s="14"/>
      <c r="Q42" s="14"/>
    </row>
    <row r="43" spans="1:17" ht="14">
      <c r="A43" s="76"/>
      <c r="B43" s="70" t="s">
        <v>27</v>
      </c>
      <c r="C43" s="73"/>
      <c r="D43" s="73">
        <v>909090.90909090906</v>
      </c>
      <c r="E43" s="73"/>
      <c r="F43" s="73">
        <v>909090.90909090906</v>
      </c>
      <c r="G43" s="76"/>
      <c r="H43" s="14"/>
      <c r="I43" s="14"/>
      <c r="J43" s="14"/>
      <c r="K43" s="14"/>
      <c r="L43" s="14"/>
      <c r="M43" s="14"/>
      <c r="N43" s="14"/>
      <c r="O43" s="14"/>
      <c r="P43" s="14"/>
      <c r="Q43" s="14"/>
    </row>
    <row r="44" spans="1:17" ht="14">
      <c r="A44" s="76"/>
      <c r="B44" s="71" t="s">
        <v>122</v>
      </c>
      <c r="C44" s="73"/>
      <c r="D44" s="73">
        <v>909090.90909090906</v>
      </c>
      <c r="E44" s="73"/>
      <c r="F44" s="73">
        <v>909090.90909090906</v>
      </c>
      <c r="G44" s="76"/>
      <c r="H44" s="14"/>
      <c r="I44" s="14"/>
      <c r="J44" s="14"/>
      <c r="K44" s="14"/>
      <c r="L44" s="14"/>
      <c r="M44" s="14"/>
      <c r="N44" s="14"/>
      <c r="O44" s="14"/>
      <c r="P44" s="14"/>
      <c r="Q44" s="14"/>
    </row>
    <row r="45" spans="1:17" ht="14">
      <c r="A45" s="76"/>
      <c r="B45" s="70" t="s">
        <v>24</v>
      </c>
      <c r="C45" s="73"/>
      <c r="D45" s="73"/>
      <c r="E45" s="73">
        <v>17500000</v>
      </c>
      <c r="F45" s="73">
        <v>17500000</v>
      </c>
      <c r="G45" s="76"/>
      <c r="H45" s="14"/>
      <c r="I45" s="14"/>
      <c r="J45" s="14"/>
      <c r="K45" s="14"/>
      <c r="L45" s="14"/>
      <c r="M45" s="14"/>
      <c r="N45" s="14"/>
      <c r="O45" s="14"/>
      <c r="P45" s="14"/>
      <c r="Q45" s="14"/>
    </row>
    <row r="46" spans="1:17" ht="14">
      <c r="A46" s="76"/>
      <c r="B46" s="71" t="s">
        <v>107</v>
      </c>
      <c r="C46" s="73"/>
      <c r="D46" s="73"/>
      <c r="E46" s="73">
        <v>17500000</v>
      </c>
      <c r="F46" s="73">
        <v>17500000</v>
      </c>
      <c r="G46" s="76"/>
      <c r="H46" s="14"/>
      <c r="I46" s="14"/>
      <c r="J46" s="14"/>
      <c r="K46" s="14"/>
      <c r="L46" s="14"/>
      <c r="M46" s="14"/>
      <c r="N46" s="14"/>
      <c r="O46" s="14"/>
      <c r="P46" s="14"/>
      <c r="Q46" s="14"/>
    </row>
    <row r="47" spans="1:17" ht="14">
      <c r="A47" s="76"/>
      <c r="B47" s="70" t="s">
        <v>28</v>
      </c>
      <c r="C47" s="73"/>
      <c r="D47" s="73">
        <v>9090909.0909090899</v>
      </c>
      <c r="E47" s="73"/>
      <c r="F47" s="73">
        <v>9090909.0909090899</v>
      </c>
      <c r="G47" s="76"/>
      <c r="H47" s="14"/>
      <c r="I47" s="14"/>
      <c r="J47" s="14"/>
      <c r="K47" s="14"/>
      <c r="L47" s="14"/>
      <c r="M47" s="14"/>
      <c r="N47" s="14"/>
      <c r="O47" s="14"/>
      <c r="P47" s="14"/>
      <c r="Q47" s="14"/>
    </row>
    <row r="48" spans="1:17" ht="14">
      <c r="A48" s="76"/>
      <c r="B48" s="71" t="s">
        <v>159</v>
      </c>
      <c r="C48" s="73"/>
      <c r="D48" s="73">
        <v>9090909.0909090899</v>
      </c>
      <c r="E48" s="73"/>
      <c r="F48" s="73">
        <v>9090909.0909090899</v>
      </c>
      <c r="G48" s="76"/>
      <c r="H48" s="14"/>
      <c r="I48" s="14"/>
      <c r="J48" s="14"/>
      <c r="K48" s="14"/>
      <c r="L48" s="14"/>
      <c r="M48" s="14"/>
      <c r="N48" s="14"/>
      <c r="O48" s="14"/>
      <c r="P48" s="14"/>
      <c r="Q48" s="14"/>
    </row>
    <row r="49" spans="1:17" ht="14">
      <c r="A49" s="76"/>
      <c r="B49" s="70" t="s">
        <v>222</v>
      </c>
      <c r="C49" s="73">
        <v>1071428.5714285716</v>
      </c>
      <c r="D49" s="73">
        <v>29090909.090909086</v>
      </c>
      <c r="E49" s="73">
        <v>18312500</v>
      </c>
      <c r="F49" s="73">
        <v>48474837.662337661</v>
      </c>
      <c r="G49" s="76"/>
      <c r="H49" s="14"/>
      <c r="I49" s="14"/>
      <c r="J49" s="14"/>
      <c r="K49" s="14"/>
      <c r="L49" s="14"/>
      <c r="M49" s="14"/>
      <c r="N49" s="14"/>
      <c r="O49" s="14"/>
      <c r="P49" s="14"/>
      <c r="Q49" s="14"/>
    </row>
    <row r="50" spans="1:17">
      <c r="A50" s="76"/>
      <c r="B50" s="14"/>
      <c r="C50" s="14"/>
      <c r="D50" s="14"/>
      <c r="E50" s="14"/>
      <c r="F50" s="14"/>
      <c r="G50" s="76"/>
      <c r="H50" s="14"/>
      <c r="I50" s="14"/>
      <c r="J50" s="14"/>
      <c r="K50" s="14"/>
      <c r="L50" s="14"/>
      <c r="M50" s="14"/>
      <c r="N50" s="14"/>
      <c r="O50" s="14"/>
      <c r="P50" s="14"/>
      <c r="Q50" s="14"/>
    </row>
    <row r="51" spans="1:17">
      <c r="A51" s="76"/>
      <c r="B51" s="14"/>
      <c r="C51" s="14"/>
      <c r="D51" s="14"/>
      <c r="E51" s="14"/>
      <c r="F51" s="14"/>
      <c r="G51" s="76"/>
      <c r="H51" s="14"/>
      <c r="I51" s="14"/>
      <c r="J51" s="14"/>
      <c r="K51" s="14"/>
      <c r="L51" s="14"/>
      <c r="M51" s="14"/>
      <c r="N51" s="14"/>
      <c r="O51" s="14"/>
      <c r="P51" s="14"/>
      <c r="Q51" s="14"/>
    </row>
    <row r="52" spans="1:17">
      <c r="A52" s="76"/>
      <c r="B52" s="14"/>
      <c r="C52" s="14"/>
      <c r="D52" s="14"/>
      <c r="E52" s="14"/>
      <c r="F52" s="14"/>
      <c r="G52" s="76"/>
      <c r="H52" s="14"/>
      <c r="I52" s="14"/>
      <c r="J52" s="14"/>
      <c r="K52" s="14"/>
      <c r="L52" s="14"/>
      <c r="M52" s="14"/>
      <c r="N52" s="14"/>
      <c r="O52" s="14"/>
      <c r="P52" s="14"/>
      <c r="Q52" s="14"/>
    </row>
    <row r="53" spans="1:17">
      <c r="A53" s="76"/>
      <c r="B53" s="14"/>
      <c r="C53" s="14"/>
      <c r="D53" s="14"/>
      <c r="E53" s="14"/>
      <c r="F53" s="14"/>
      <c r="G53" s="76"/>
      <c r="H53" s="14"/>
      <c r="I53" s="14"/>
      <c r="J53" s="14"/>
      <c r="K53" s="14"/>
      <c r="L53" s="14"/>
      <c r="M53" s="14"/>
      <c r="N53" s="14"/>
      <c r="O53" s="14"/>
      <c r="P53" s="14"/>
      <c r="Q53" s="14"/>
    </row>
    <row r="54" spans="1:17">
      <c r="A54" s="76"/>
      <c r="B54" s="14"/>
      <c r="C54" s="14"/>
      <c r="D54" s="14"/>
      <c r="E54" s="14"/>
      <c r="F54" s="14"/>
      <c r="G54" s="76"/>
      <c r="H54" s="14"/>
      <c r="I54" s="14"/>
      <c r="J54" s="14"/>
      <c r="K54" s="14"/>
      <c r="L54" s="14"/>
      <c r="M54" s="14"/>
      <c r="N54" s="14"/>
      <c r="O54" s="14"/>
      <c r="P54" s="14"/>
      <c r="Q54" s="14"/>
    </row>
    <row r="55" spans="1:17">
      <c r="A55" s="76"/>
      <c r="B55" s="14"/>
      <c r="C55" s="14"/>
      <c r="D55" s="14"/>
      <c r="E55" s="14"/>
      <c r="F55" s="14"/>
      <c r="G55" s="76"/>
      <c r="H55" s="14"/>
      <c r="I55" s="14"/>
      <c r="J55" s="14"/>
      <c r="K55" s="14"/>
      <c r="L55" s="14"/>
      <c r="M55" s="14"/>
      <c r="N55" s="14"/>
      <c r="O55" s="14"/>
      <c r="P55" s="14"/>
      <c r="Q55" s="14"/>
    </row>
    <row r="56" spans="1:17">
      <c r="A56" s="76"/>
      <c r="B56" s="14"/>
      <c r="C56" s="14"/>
      <c r="D56" s="14"/>
      <c r="E56" s="14"/>
      <c r="F56" s="14"/>
      <c r="G56" s="76"/>
      <c r="H56" s="14"/>
      <c r="I56" s="14"/>
      <c r="J56" s="14"/>
      <c r="K56" s="14"/>
      <c r="L56" s="14"/>
      <c r="M56" s="14"/>
      <c r="N56" s="14"/>
      <c r="O56" s="14"/>
      <c r="P56" s="14"/>
      <c r="Q56" s="14"/>
    </row>
    <row r="57" spans="1:17">
      <c r="A57" s="76"/>
      <c r="B57" s="14"/>
      <c r="C57" s="14"/>
      <c r="D57" s="14"/>
      <c r="E57" s="14"/>
      <c r="F57" s="14"/>
      <c r="G57" s="76"/>
      <c r="H57" s="14"/>
      <c r="I57" s="14"/>
      <c r="J57" s="14"/>
      <c r="K57" s="14"/>
      <c r="L57" s="14"/>
      <c r="M57" s="14"/>
      <c r="N57" s="14"/>
      <c r="O57" s="14"/>
      <c r="P57" s="14"/>
      <c r="Q57" s="14"/>
    </row>
    <row r="58" spans="1:17">
      <c r="A58" s="76"/>
      <c r="B58" s="14"/>
      <c r="C58" s="14"/>
      <c r="D58" s="14"/>
      <c r="E58" s="14"/>
      <c r="F58" s="14"/>
      <c r="G58" s="76"/>
      <c r="H58" s="14"/>
      <c r="I58" s="14"/>
      <c r="J58" s="14"/>
      <c r="K58" s="14"/>
      <c r="L58" s="14"/>
      <c r="M58" s="14"/>
      <c r="N58" s="14"/>
      <c r="O58" s="14"/>
      <c r="P58" s="14"/>
      <c r="Q58" s="14"/>
    </row>
    <row r="59" spans="1:17">
      <c r="A59" s="76"/>
      <c r="B59" s="14"/>
      <c r="C59" s="14"/>
      <c r="D59" s="14"/>
      <c r="E59" s="14"/>
      <c r="F59" s="14"/>
      <c r="G59" s="76"/>
      <c r="H59" s="14"/>
      <c r="I59" s="14"/>
      <c r="J59" s="14"/>
      <c r="K59" s="14"/>
      <c r="L59" s="14"/>
      <c r="M59" s="14"/>
      <c r="N59" s="14"/>
      <c r="O59" s="14"/>
      <c r="P59" s="14"/>
      <c r="Q59" s="14"/>
    </row>
    <row r="60" spans="1:17">
      <c r="A60" s="76"/>
      <c r="B60" s="14"/>
      <c r="C60" s="14"/>
      <c r="D60" s="14"/>
      <c r="E60" s="14"/>
      <c r="F60" s="14"/>
      <c r="G60" s="76"/>
      <c r="H60" s="14"/>
      <c r="I60" s="14"/>
      <c r="J60" s="14"/>
      <c r="K60" s="14"/>
      <c r="L60" s="14"/>
      <c r="M60" s="14"/>
      <c r="N60" s="14"/>
      <c r="O60" s="14"/>
      <c r="P60" s="14"/>
      <c r="Q60" s="14"/>
    </row>
    <row r="61" spans="1:17">
      <c r="A61" s="76"/>
      <c r="B61" s="14"/>
      <c r="C61" s="14"/>
      <c r="D61" s="14"/>
      <c r="E61" s="14"/>
      <c r="F61" s="14"/>
      <c r="G61" s="76"/>
      <c r="H61" s="14"/>
      <c r="I61" s="14"/>
      <c r="J61" s="14"/>
      <c r="K61" s="14"/>
      <c r="L61" s="14"/>
      <c r="M61" s="14"/>
      <c r="N61" s="14"/>
      <c r="O61" s="14"/>
      <c r="P61" s="14"/>
      <c r="Q61" s="14"/>
    </row>
    <row r="62" spans="1:17">
      <c r="A62" s="76"/>
      <c r="B62" s="14"/>
      <c r="C62" s="14"/>
      <c r="D62" s="14"/>
      <c r="E62" s="14"/>
      <c r="F62" s="14"/>
      <c r="G62" s="76"/>
      <c r="H62" s="14"/>
      <c r="I62" s="14"/>
      <c r="J62" s="14"/>
      <c r="K62" s="14"/>
      <c r="L62" s="14"/>
      <c r="M62" s="14"/>
      <c r="N62" s="14"/>
      <c r="O62" s="14"/>
      <c r="P62" s="14"/>
      <c r="Q62" s="14"/>
    </row>
    <row r="63" spans="1:17">
      <c r="A63" s="76"/>
      <c r="B63" s="14"/>
      <c r="C63" s="14"/>
      <c r="D63" s="14"/>
      <c r="E63" s="14"/>
      <c r="F63" s="14"/>
      <c r="G63" s="76"/>
      <c r="H63" s="14"/>
      <c r="I63" s="14"/>
      <c r="J63" s="14"/>
      <c r="K63" s="14"/>
      <c r="L63" s="14"/>
      <c r="M63" s="14"/>
      <c r="N63" s="14"/>
      <c r="O63" s="14"/>
      <c r="P63" s="14"/>
      <c r="Q63" s="14"/>
    </row>
    <row r="64" spans="1:17">
      <c r="A64" s="76"/>
      <c r="B64" s="14"/>
      <c r="C64" s="14"/>
      <c r="D64" s="14"/>
      <c r="E64" s="14"/>
      <c r="F64" s="14"/>
      <c r="G64" s="76"/>
      <c r="H64" s="14"/>
      <c r="I64" s="14"/>
      <c r="J64" s="14"/>
      <c r="K64" s="14"/>
      <c r="L64" s="14"/>
      <c r="M64" s="14"/>
      <c r="N64" s="14"/>
      <c r="O64" s="14"/>
      <c r="P64" s="14"/>
      <c r="Q64" s="14"/>
    </row>
    <row r="65" spans="1:17">
      <c r="A65" s="76"/>
      <c r="B65" s="14"/>
      <c r="C65" s="14"/>
      <c r="D65" s="14"/>
      <c r="E65" s="14"/>
      <c r="F65" s="14"/>
      <c r="G65" s="76"/>
      <c r="H65" s="14"/>
      <c r="I65" s="14"/>
      <c r="J65" s="14"/>
      <c r="K65" s="14"/>
      <c r="L65" s="14"/>
      <c r="M65" s="14"/>
      <c r="N65" s="14"/>
      <c r="O65" s="14"/>
      <c r="P65" s="14"/>
      <c r="Q65" s="14"/>
    </row>
    <row r="66" spans="1:17">
      <c r="A66" s="76"/>
      <c r="B66" s="14"/>
      <c r="C66" s="14"/>
      <c r="D66" s="14"/>
      <c r="E66" s="14"/>
      <c r="F66" s="14"/>
      <c r="G66" s="76"/>
      <c r="H66" s="14"/>
      <c r="I66" s="14"/>
      <c r="J66" s="14"/>
      <c r="K66" s="14"/>
      <c r="L66" s="14"/>
      <c r="M66" s="14"/>
      <c r="N66" s="14"/>
      <c r="O66" s="14"/>
      <c r="P66" s="14"/>
      <c r="Q66" s="14"/>
    </row>
    <row r="67" spans="1:17">
      <c r="A67" s="76"/>
      <c r="B67" s="14"/>
      <c r="C67" s="14"/>
      <c r="D67" s="14"/>
      <c r="E67" s="14"/>
      <c r="F67" s="14"/>
      <c r="G67" s="76"/>
      <c r="H67" s="14"/>
      <c r="I67" s="14"/>
      <c r="J67" s="14"/>
      <c r="K67" s="14"/>
      <c r="L67" s="14"/>
      <c r="M67" s="14"/>
      <c r="N67" s="14"/>
      <c r="O67" s="14"/>
      <c r="P67" s="14"/>
      <c r="Q67" s="14"/>
    </row>
    <row r="68" spans="1:17">
      <c r="A68" s="76"/>
      <c r="B68" s="14"/>
      <c r="C68" s="14"/>
      <c r="D68" s="14"/>
      <c r="E68" s="14"/>
      <c r="F68" s="14"/>
      <c r="G68" s="76"/>
      <c r="H68" s="14"/>
      <c r="I68" s="14"/>
      <c r="J68" s="14"/>
      <c r="K68" s="14"/>
      <c r="L68" s="14"/>
      <c r="M68" s="14"/>
      <c r="N68" s="14"/>
      <c r="O68" s="14"/>
      <c r="P68" s="14"/>
      <c r="Q68" s="14"/>
    </row>
    <row r="69" spans="1:17">
      <c r="A69" s="76"/>
      <c r="B69" s="14"/>
      <c r="C69" s="14"/>
      <c r="D69" s="14"/>
      <c r="E69" s="14"/>
      <c r="F69" s="14"/>
      <c r="G69" s="76"/>
      <c r="H69" s="14"/>
      <c r="I69" s="14"/>
      <c r="J69" s="14"/>
      <c r="K69" s="14"/>
      <c r="L69" s="14"/>
      <c r="M69" s="14"/>
      <c r="N69" s="14"/>
      <c r="O69" s="14"/>
      <c r="P69" s="14"/>
      <c r="Q69" s="14"/>
    </row>
    <row r="70" spans="1:17">
      <c r="A70" s="76"/>
      <c r="B70" s="14"/>
      <c r="C70" s="14"/>
      <c r="D70" s="14"/>
      <c r="E70" s="14"/>
      <c r="F70" s="14"/>
      <c r="G70" s="76"/>
      <c r="H70" s="14"/>
      <c r="I70" s="14"/>
      <c r="J70" s="14"/>
      <c r="K70" s="14"/>
      <c r="L70" s="14"/>
      <c r="M70" s="14"/>
      <c r="N70" s="14"/>
      <c r="O70" s="14"/>
      <c r="P70" s="14"/>
      <c r="Q70" s="14"/>
    </row>
    <row r="71" spans="1:17">
      <c r="A71" s="76"/>
      <c r="B71" s="14"/>
      <c r="C71" s="14"/>
      <c r="D71" s="14"/>
      <c r="E71" s="14"/>
      <c r="F71" s="14"/>
      <c r="G71" s="76"/>
      <c r="H71" s="14"/>
      <c r="I71" s="14"/>
      <c r="J71" s="14"/>
      <c r="K71" s="14"/>
      <c r="L71" s="14"/>
      <c r="M71" s="14"/>
      <c r="N71" s="14"/>
      <c r="O71" s="14"/>
      <c r="P71" s="14"/>
      <c r="Q71" s="14"/>
    </row>
    <row r="72" spans="1:17">
      <c r="A72" s="76"/>
      <c r="B72" s="14"/>
      <c r="C72" s="14"/>
      <c r="D72" s="14"/>
      <c r="E72" s="14"/>
      <c r="F72" s="14"/>
      <c r="G72" s="76"/>
      <c r="H72" s="14"/>
      <c r="I72" s="14"/>
      <c r="J72" s="14"/>
      <c r="K72" s="14"/>
      <c r="L72" s="14"/>
      <c r="M72" s="14"/>
      <c r="N72" s="14"/>
      <c r="O72" s="14"/>
      <c r="P72" s="14"/>
      <c r="Q72" s="14"/>
    </row>
    <row r="73" spans="1:17" ht="18" customHeight="1">
      <c r="A73" s="76"/>
      <c r="B73" s="76"/>
      <c r="C73" s="76"/>
      <c r="D73" s="76"/>
      <c r="E73" s="76"/>
      <c r="F73" s="76"/>
      <c r="G73" s="76"/>
      <c r="H73" s="14"/>
      <c r="I73" s="14"/>
      <c r="J73" s="14"/>
      <c r="K73" s="14"/>
      <c r="L73" s="14"/>
      <c r="M73" s="14"/>
      <c r="N73" s="14"/>
      <c r="O73" s="14"/>
      <c r="P73" s="14"/>
      <c r="Q73" s="14"/>
    </row>
    <row r="74" spans="1:17">
      <c r="A74" s="14"/>
      <c r="B74" s="14"/>
      <c r="C74" s="14"/>
      <c r="D74" s="14"/>
      <c r="E74" s="14"/>
      <c r="F74" s="14"/>
      <c r="G74" s="14"/>
      <c r="H74" s="14"/>
      <c r="I74" s="14"/>
      <c r="J74" s="14"/>
      <c r="K74" s="14"/>
      <c r="L74" s="14"/>
      <c r="M74" s="14"/>
      <c r="N74" s="14"/>
      <c r="O74" s="14"/>
      <c r="P74" s="14"/>
      <c r="Q74" s="14"/>
    </row>
    <row r="75" spans="1:17">
      <c r="A75" s="14"/>
      <c r="B75" s="14"/>
      <c r="C75" s="14"/>
      <c r="D75" s="14"/>
      <c r="E75" s="14"/>
      <c r="F75" s="14"/>
      <c r="G75" s="14"/>
      <c r="H75" s="14"/>
      <c r="I75" s="14"/>
      <c r="J75" s="14"/>
      <c r="K75" s="14"/>
      <c r="L75" s="14"/>
      <c r="M75" s="14"/>
      <c r="N75" s="14"/>
      <c r="O75" s="14"/>
      <c r="P75" s="14"/>
      <c r="Q75" s="14"/>
    </row>
    <row r="76" spans="1:17">
      <c r="A76" s="14"/>
      <c r="B76" s="14"/>
      <c r="C76" s="14"/>
      <c r="D76" s="14"/>
      <c r="E76" s="14"/>
      <c r="F76" s="14"/>
      <c r="G76" s="14"/>
      <c r="H76" s="14"/>
      <c r="I76" s="14"/>
      <c r="J76" s="14"/>
      <c r="K76" s="14"/>
      <c r="L76" s="14"/>
      <c r="M76" s="14"/>
      <c r="N76" s="14"/>
      <c r="O76" s="14"/>
      <c r="P76" s="14"/>
      <c r="Q76" s="14"/>
    </row>
    <row r="77" spans="1:17">
      <c r="A77" s="14"/>
      <c r="B77" s="14"/>
      <c r="C77" s="14"/>
      <c r="D77" s="14"/>
      <c r="E77" s="14"/>
      <c r="F77" s="14"/>
      <c r="G77" s="14"/>
      <c r="H77" s="14"/>
      <c r="I77" s="14"/>
      <c r="J77" s="14"/>
      <c r="K77" s="14"/>
      <c r="L77" s="14"/>
      <c r="M77" s="14"/>
      <c r="N77" s="14"/>
      <c r="O77" s="14"/>
      <c r="P77" s="14"/>
      <c r="Q77" s="14"/>
    </row>
    <row r="78" spans="1:17">
      <c r="A78" s="14"/>
      <c r="B78" s="14"/>
      <c r="C78" s="14"/>
      <c r="D78" s="14"/>
      <c r="E78" s="14"/>
      <c r="F78" s="14"/>
      <c r="G78" s="14"/>
      <c r="H78" s="14"/>
      <c r="I78" s="14"/>
      <c r="J78" s="14"/>
      <c r="K78" s="14"/>
      <c r="L78" s="14"/>
      <c r="M78" s="14"/>
      <c r="N78" s="14"/>
      <c r="O78" s="14"/>
      <c r="P78" s="14"/>
      <c r="Q78" s="14"/>
    </row>
    <row r="79" spans="1:17">
      <c r="A79" s="14"/>
      <c r="B79" s="14"/>
      <c r="C79" s="14"/>
      <c r="D79" s="14"/>
      <c r="E79" s="14"/>
      <c r="F79" s="14"/>
      <c r="G79" s="14"/>
      <c r="H79" s="14"/>
      <c r="I79" s="14"/>
      <c r="J79" s="14"/>
      <c r="K79" s="14"/>
      <c r="L79" s="14"/>
      <c r="M79" s="14"/>
      <c r="N79" s="14"/>
      <c r="O79" s="14"/>
      <c r="P79" s="14"/>
      <c r="Q79" s="14"/>
    </row>
    <row r="80" spans="1:17">
      <c r="A80" s="14"/>
      <c r="B80" s="14"/>
      <c r="C80" s="14"/>
      <c r="D80" s="14"/>
      <c r="E80" s="14"/>
      <c r="F80" s="14"/>
      <c r="G80" s="14"/>
      <c r="H80" s="14"/>
      <c r="I80" s="14"/>
      <c r="J80" s="14"/>
      <c r="K80" s="14"/>
      <c r="L80" s="14"/>
      <c r="M80" s="14"/>
      <c r="N80" s="14"/>
      <c r="O80" s="14"/>
      <c r="P80" s="14"/>
      <c r="Q80" s="14"/>
    </row>
    <row r="81" spans="1:17">
      <c r="A81" s="14"/>
      <c r="B81" s="14"/>
      <c r="C81" s="14"/>
      <c r="D81" s="14"/>
      <c r="E81" s="14"/>
      <c r="F81" s="14"/>
      <c r="G81" s="14"/>
      <c r="H81" s="14"/>
      <c r="I81" s="14"/>
      <c r="J81" s="14"/>
      <c r="K81" s="14"/>
      <c r="L81" s="14"/>
      <c r="M81" s="14"/>
      <c r="N81" s="14"/>
      <c r="O81" s="14"/>
      <c r="P81" s="14"/>
      <c r="Q81" s="14"/>
    </row>
    <row r="82" spans="1:17">
      <c r="A82" s="14"/>
      <c r="B82" s="14"/>
      <c r="C82" s="14"/>
      <c r="D82" s="14"/>
      <c r="E82" s="14"/>
      <c r="F82" s="14"/>
      <c r="G82" s="14"/>
      <c r="H82" s="14"/>
      <c r="I82" s="14"/>
      <c r="J82" s="14"/>
      <c r="K82" s="14"/>
      <c r="L82" s="14"/>
      <c r="M82" s="14"/>
      <c r="N82" s="14"/>
      <c r="O82" s="14"/>
      <c r="P82" s="14"/>
      <c r="Q82" s="14"/>
    </row>
    <row r="83" spans="1:17">
      <c r="A83" s="14"/>
      <c r="B83" s="14"/>
      <c r="C83" s="14"/>
      <c r="D83" s="14"/>
      <c r="E83" s="14"/>
      <c r="F83" s="14"/>
      <c r="G83" s="14"/>
      <c r="H83" s="14"/>
      <c r="I83" s="14"/>
      <c r="J83" s="14"/>
      <c r="K83" s="14"/>
      <c r="L83" s="14"/>
      <c r="M83" s="14"/>
      <c r="N83" s="14"/>
      <c r="O83" s="14"/>
      <c r="P83" s="14"/>
      <c r="Q83" s="14"/>
    </row>
    <row r="84" spans="1:17">
      <c r="A84" s="14"/>
      <c r="B84" s="14"/>
      <c r="C84" s="14"/>
      <c r="D84" s="14"/>
      <c r="E84" s="14"/>
      <c r="F84" s="14"/>
      <c r="G84" s="14"/>
      <c r="H84" s="14"/>
      <c r="I84" s="14"/>
      <c r="J84" s="14"/>
      <c r="K84" s="14"/>
      <c r="L84" s="14"/>
      <c r="M84" s="14"/>
      <c r="N84" s="14"/>
      <c r="O84" s="14"/>
      <c r="P84" s="14"/>
      <c r="Q84" s="14"/>
    </row>
    <row r="85" spans="1:17">
      <c r="A85" s="14"/>
      <c r="B85" s="14"/>
      <c r="C85" s="14"/>
      <c r="D85" s="14"/>
      <c r="E85" s="14"/>
      <c r="F85" s="14"/>
      <c r="G85" s="14"/>
      <c r="H85" s="14"/>
      <c r="I85" s="14"/>
      <c r="J85" s="14"/>
      <c r="K85" s="14"/>
      <c r="L85" s="14"/>
      <c r="M85" s="14"/>
      <c r="N85" s="14"/>
      <c r="O85" s="14"/>
      <c r="P85" s="14"/>
      <c r="Q85" s="14"/>
    </row>
    <row r="86" spans="1:17">
      <c r="A86" s="14"/>
      <c r="B86" s="14"/>
      <c r="C86" s="14"/>
      <c r="D86" s="14"/>
      <c r="E86" s="14"/>
      <c r="F86" s="14"/>
      <c r="G86" s="14"/>
      <c r="H86" s="14"/>
      <c r="I86" s="14"/>
      <c r="J86" s="14"/>
      <c r="K86" s="14"/>
      <c r="L86" s="14"/>
      <c r="M86" s="14"/>
      <c r="N86" s="14"/>
      <c r="O86" s="14"/>
      <c r="P86" s="14"/>
      <c r="Q86" s="14"/>
    </row>
    <row r="87" spans="1:17">
      <c r="A87" s="14"/>
      <c r="B87" s="14"/>
      <c r="C87" s="14"/>
      <c r="D87" s="14"/>
      <c r="E87" s="14"/>
      <c r="F87" s="14"/>
      <c r="G87" s="14"/>
      <c r="H87" s="14"/>
      <c r="I87" s="14"/>
      <c r="J87" s="14"/>
      <c r="K87" s="14"/>
      <c r="L87" s="14"/>
      <c r="M87" s="14"/>
      <c r="N87" s="14"/>
      <c r="O87" s="14"/>
      <c r="P87" s="14"/>
      <c r="Q87" s="14"/>
    </row>
    <row r="88" spans="1:17">
      <c r="A88" s="14"/>
      <c r="B88" s="14"/>
      <c r="C88" s="14"/>
      <c r="D88" s="14"/>
      <c r="E88" s="14"/>
      <c r="F88" s="14"/>
      <c r="G88" s="14"/>
      <c r="H88" s="14"/>
      <c r="I88" s="14"/>
      <c r="J88" s="14"/>
      <c r="K88" s="14"/>
      <c r="L88" s="14"/>
      <c r="M88" s="14"/>
      <c r="N88" s="14"/>
      <c r="O88" s="14"/>
      <c r="P88" s="14"/>
      <c r="Q88" s="14"/>
    </row>
    <row r="89" spans="1:17">
      <c r="A89" s="14"/>
      <c r="B89" s="14"/>
      <c r="C89" s="14"/>
      <c r="D89" s="14"/>
      <c r="E89" s="14"/>
      <c r="F89" s="14"/>
      <c r="G89" s="14"/>
      <c r="H89" s="14"/>
      <c r="I89" s="14"/>
      <c r="J89" s="14"/>
      <c r="K89" s="14"/>
      <c r="L89" s="14"/>
      <c r="M89" s="14"/>
      <c r="N89" s="14"/>
      <c r="O89" s="14"/>
      <c r="P89" s="14"/>
      <c r="Q89" s="14"/>
    </row>
    <row r="90" spans="1:17">
      <c r="A90" s="14"/>
      <c r="B90" s="14"/>
      <c r="C90" s="14"/>
      <c r="D90" s="14"/>
      <c r="E90" s="14"/>
      <c r="F90" s="14"/>
      <c r="G90" s="14"/>
      <c r="H90" s="14"/>
      <c r="I90" s="14"/>
      <c r="J90" s="14"/>
      <c r="K90" s="14"/>
      <c r="L90" s="14"/>
      <c r="M90" s="14"/>
      <c r="N90" s="14"/>
      <c r="O90" s="14"/>
      <c r="P90" s="14"/>
      <c r="Q90" s="14"/>
    </row>
    <row r="91" spans="1:17">
      <c r="A91" s="14"/>
      <c r="B91" s="14"/>
      <c r="C91" s="14"/>
      <c r="D91" s="14"/>
      <c r="E91" s="14"/>
      <c r="F91" s="14"/>
      <c r="G91" s="14"/>
      <c r="H91" s="14"/>
      <c r="I91" s="14"/>
      <c r="J91" s="14"/>
      <c r="K91" s="14"/>
      <c r="L91" s="14"/>
      <c r="M91" s="14"/>
      <c r="N91" s="14"/>
      <c r="O91" s="14"/>
      <c r="P91" s="14"/>
      <c r="Q91" s="14"/>
    </row>
    <row r="92" spans="1:17">
      <c r="A92" s="14"/>
      <c r="B92" s="14"/>
      <c r="C92" s="14"/>
      <c r="D92" s="14"/>
      <c r="E92" s="14"/>
      <c r="F92" s="14"/>
      <c r="G92" s="14"/>
      <c r="H92" s="14"/>
      <c r="I92" s="14"/>
      <c r="J92" s="14"/>
      <c r="K92" s="14"/>
      <c r="L92" s="14"/>
      <c r="M92" s="14"/>
      <c r="N92" s="14"/>
      <c r="O92" s="14"/>
      <c r="P92" s="14"/>
      <c r="Q92" s="14"/>
    </row>
    <row r="93" spans="1:17">
      <c r="A93" s="14"/>
      <c r="B93" s="14"/>
      <c r="C93" s="14"/>
      <c r="D93" s="14"/>
      <c r="E93" s="14"/>
      <c r="F93" s="14"/>
      <c r="G93" s="14"/>
      <c r="H93" s="14"/>
      <c r="I93" s="14"/>
      <c r="J93" s="14"/>
      <c r="K93" s="14"/>
      <c r="L93" s="14"/>
      <c r="M93" s="14"/>
      <c r="N93" s="14"/>
      <c r="O93" s="14"/>
      <c r="P93" s="14"/>
      <c r="Q93" s="14"/>
    </row>
    <row r="94" spans="1:17">
      <c r="A94" s="14"/>
      <c r="B94" s="14"/>
      <c r="C94" s="14"/>
      <c r="D94" s="14"/>
      <c r="E94" s="14"/>
      <c r="F94" s="14"/>
      <c r="G94" s="14"/>
      <c r="H94" s="14"/>
      <c r="I94" s="14"/>
      <c r="J94" s="14"/>
      <c r="K94" s="14"/>
      <c r="L94" s="14"/>
      <c r="M94" s="14"/>
      <c r="N94" s="14"/>
      <c r="O94" s="14"/>
      <c r="P94" s="14"/>
      <c r="Q94" s="14"/>
    </row>
    <row r="95" spans="1:17">
      <c r="A95" s="14"/>
      <c r="B95" s="14"/>
      <c r="C95" s="14"/>
      <c r="D95" s="14"/>
      <c r="E95" s="14"/>
      <c r="F95" s="14"/>
      <c r="G95" s="14"/>
      <c r="H95" s="14"/>
      <c r="I95" s="14"/>
      <c r="J95" s="14"/>
      <c r="K95" s="14"/>
      <c r="L95" s="14"/>
      <c r="M95" s="14"/>
      <c r="N95" s="14"/>
      <c r="O95" s="14"/>
      <c r="P95" s="14"/>
      <c r="Q95" s="14"/>
    </row>
    <row r="96" spans="1:17">
      <c r="A96" s="14"/>
      <c r="B96" s="14"/>
      <c r="C96" s="14"/>
      <c r="D96" s="14"/>
      <c r="E96" s="14"/>
      <c r="F96" s="14"/>
      <c r="G96" s="14"/>
      <c r="H96" s="14"/>
      <c r="I96" s="14"/>
      <c r="J96" s="14"/>
      <c r="K96" s="14"/>
      <c r="L96" s="14"/>
      <c r="M96" s="14"/>
      <c r="N96" s="14"/>
      <c r="O96" s="14"/>
      <c r="P96" s="14"/>
      <c r="Q96" s="14"/>
    </row>
    <row r="97" spans="1:17">
      <c r="A97" s="14"/>
      <c r="B97" s="14"/>
      <c r="C97" s="14"/>
      <c r="D97" s="14"/>
      <c r="E97" s="14"/>
      <c r="F97" s="14"/>
      <c r="G97" s="14"/>
      <c r="H97" s="14"/>
      <c r="I97" s="14"/>
      <c r="J97" s="14"/>
      <c r="K97" s="14"/>
      <c r="L97" s="14"/>
      <c r="M97" s="14"/>
      <c r="N97" s="14"/>
      <c r="O97" s="14"/>
      <c r="P97" s="14"/>
      <c r="Q97" s="14"/>
    </row>
    <row r="98" spans="1:17">
      <c r="A98" s="14"/>
      <c r="B98" s="14"/>
      <c r="C98" s="14"/>
      <c r="D98" s="14"/>
      <c r="E98" s="14"/>
      <c r="F98" s="14"/>
      <c r="G98" s="14"/>
      <c r="H98" s="14"/>
      <c r="I98" s="14"/>
      <c r="J98" s="14"/>
      <c r="K98" s="14"/>
      <c r="L98" s="14"/>
      <c r="M98" s="14"/>
      <c r="N98" s="14"/>
      <c r="O98" s="14"/>
      <c r="P98" s="14"/>
      <c r="Q98" s="14"/>
    </row>
    <row r="99" spans="1:17">
      <c r="A99" s="14"/>
      <c r="B99" s="14"/>
      <c r="C99" s="14"/>
      <c r="D99" s="14"/>
      <c r="E99" s="14"/>
      <c r="F99" s="14"/>
      <c r="G99" s="14"/>
      <c r="H99" s="14"/>
      <c r="I99" s="14"/>
      <c r="J99" s="14"/>
      <c r="K99" s="14"/>
      <c r="L99" s="14"/>
      <c r="M99" s="14"/>
      <c r="N99" s="14"/>
      <c r="O99" s="14"/>
      <c r="P99" s="14"/>
      <c r="Q99" s="14"/>
    </row>
    <row r="100" spans="1:17">
      <c r="A100" s="14"/>
      <c r="B100" s="14"/>
      <c r="C100" s="14"/>
      <c r="D100" s="14"/>
      <c r="E100" s="14"/>
      <c r="F100" s="14"/>
      <c r="G100" s="14"/>
      <c r="H100" s="14"/>
      <c r="I100" s="14"/>
      <c r="J100" s="14"/>
      <c r="K100" s="14"/>
      <c r="L100" s="14"/>
      <c r="M100" s="14"/>
      <c r="N100" s="14"/>
      <c r="O100" s="14"/>
      <c r="P100" s="14"/>
      <c r="Q100" s="14"/>
    </row>
    <row r="101" spans="1:17">
      <c r="A101" s="14"/>
      <c r="B101" s="14"/>
      <c r="C101" s="14"/>
      <c r="D101" s="14"/>
      <c r="E101" s="14"/>
      <c r="F101" s="14"/>
      <c r="G101" s="14"/>
      <c r="H101" s="14"/>
      <c r="I101" s="14"/>
      <c r="J101" s="14"/>
      <c r="K101" s="14"/>
      <c r="L101" s="14"/>
      <c r="M101" s="14"/>
      <c r="N101" s="14"/>
      <c r="O101" s="14"/>
      <c r="P101" s="14"/>
      <c r="Q101" s="14"/>
    </row>
    <row r="102" spans="1:17">
      <c r="A102" s="14"/>
      <c r="B102" s="14"/>
      <c r="C102" s="14"/>
      <c r="D102" s="14"/>
      <c r="E102" s="14"/>
      <c r="F102" s="14"/>
      <c r="G102" s="14"/>
      <c r="H102" s="14"/>
      <c r="I102" s="14"/>
      <c r="J102" s="14"/>
      <c r="K102" s="14"/>
      <c r="L102" s="14"/>
      <c r="M102" s="14"/>
      <c r="N102" s="14"/>
      <c r="O102" s="14"/>
      <c r="P102" s="14"/>
      <c r="Q102" s="14"/>
    </row>
    <row r="103" spans="1:17">
      <c r="A103" s="14"/>
      <c r="B103" s="14"/>
      <c r="C103" s="14"/>
      <c r="D103" s="14"/>
      <c r="E103" s="14"/>
      <c r="F103" s="14"/>
      <c r="G103" s="14"/>
      <c r="H103" s="14"/>
      <c r="I103" s="14"/>
      <c r="J103" s="14"/>
      <c r="K103" s="14"/>
      <c r="L103" s="14"/>
      <c r="M103" s="14"/>
      <c r="N103" s="14"/>
      <c r="O103" s="14"/>
      <c r="P103" s="14"/>
      <c r="Q103" s="14"/>
    </row>
  </sheetData>
  <pageMargins left="0.7" right="0.7" top="0.78740157499999996" bottom="0.78740157499999996"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AD24-6558-FA48-AAF3-D5577E99BBA4}">
  <dimension ref="A1:X88"/>
  <sheetViews>
    <sheetView zoomScale="190" zoomScaleNormal="190" workbookViewId="0">
      <selection activeCell="O12" sqref="O12"/>
    </sheetView>
  </sheetViews>
  <sheetFormatPr baseColWidth="10" defaultRowHeight="13"/>
  <cols>
    <col min="2" max="2" width="12.3984375" customWidth="1"/>
    <col min="3" max="3" width="11.59765625" customWidth="1"/>
    <col min="6" max="6" width="12.59765625" customWidth="1"/>
    <col min="7" max="7" width="12" customWidth="1"/>
    <col min="8" max="8" width="13.59765625" customWidth="1"/>
    <col min="10" max="10" width="11.3984375" customWidth="1"/>
    <col min="19" max="19" width="11.3984375" customWidth="1"/>
  </cols>
  <sheetData>
    <row r="1" spans="1:24">
      <c r="A1" s="14"/>
      <c r="B1" s="14"/>
      <c r="C1" s="14"/>
      <c r="D1" s="14"/>
      <c r="E1" s="14"/>
      <c r="F1" s="14"/>
      <c r="G1" s="14"/>
      <c r="H1" s="14"/>
      <c r="I1" s="14"/>
      <c r="J1" s="14"/>
      <c r="K1" s="14"/>
      <c r="L1" s="14"/>
      <c r="M1" s="14"/>
      <c r="N1" s="14"/>
      <c r="O1" s="14"/>
      <c r="P1" s="14"/>
      <c r="Q1" s="14"/>
      <c r="R1" s="14"/>
      <c r="S1" s="14"/>
      <c r="T1" s="14"/>
      <c r="U1" s="14"/>
      <c r="V1" s="14"/>
      <c r="W1" s="14"/>
      <c r="X1" s="14"/>
    </row>
    <row r="2" spans="1:24">
      <c r="A2" s="14"/>
      <c r="B2" s="104" t="s">
        <v>233</v>
      </c>
      <c r="C2" s="14"/>
      <c r="D2" s="14"/>
      <c r="E2" s="14"/>
      <c r="F2" s="14"/>
      <c r="G2" s="14"/>
      <c r="H2" s="14"/>
      <c r="I2" s="14"/>
      <c r="J2" s="14"/>
      <c r="K2" s="14"/>
      <c r="L2" s="14"/>
      <c r="M2" s="14"/>
      <c r="N2" s="14"/>
      <c r="O2" s="14"/>
      <c r="P2" s="14"/>
      <c r="Q2" s="14"/>
      <c r="R2" s="14"/>
      <c r="S2" s="14"/>
      <c r="T2" s="14"/>
      <c r="U2" s="14"/>
      <c r="V2" s="14"/>
      <c r="W2" s="14"/>
      <c r="X2" s="14"/>
    </row>
    <row r="3" spans="1:24" ht="18">
      <c r="A3" s="14"/>
      <c r="B3" s="105" t="s">
        <v>231</v>
      </c>
      <c r="C3" s="14"/>
      <c r="D3" s="14"/>
      <c r="E3" s="14"/>
      <c r="F3" s="14"/>
      <c r="G3" s="14"/>
      <c r="H3" s="14"/>
      <c r="I3" s="14"/>
      <c r="J3" s="14"/>
      <c r="K3" s="14"/>
      <c r="L3" s="14"/>
      <c r="M3" s="14"/>
      <c r="N3" s="14"/>
      <c r="O3" s="14"/>
      <c r="P3" s="14"/>
      <c r="Q3" s="14"/>
      <c r="R3" s="14"/>
      <c r="S3" s="14"/>
      <c r="T3" s="14"/>
      <c r="U3" s="14"/>
      <c r="V3" s="14"/>
      <c r="W3" s="14"/>
      <c r="X3" s="14"/>
    </row>
    <row r="4" spans="1:24">
      <c r="A4" s="14"/>
      <c r="B4" s="14"/>
      <c r="C4" s="14"/>
      <c r="D4" s="14"/>
      <c r="E4" s="14"/>
      <c r="F4" s="14"/>
      <c r="G4" s="14"/>
      <c r="H4" s="14"/>
      <c r="I4" s="14"/>
      <c r="J4" s="14"/>
      <c r="K4" s="14"/>
      <c r="L4" s="14"/>
      <c r="M4" s="14"/>
      <c r="N4" s="14"/>
      <c r="O4" s="14"/>
      <c r="P4" s="14"/>
      <c r="Q4" s="14"/>
      <c r="R4" s="14"/>
      <c r="S4" s="14"/>
      <c r="T4" s="14"/>
      <c r="U4" s="14"/>
      <c r="V4" s="14"/>
      <c r="W4" s="14"/>
      <c r="X4" s="14"/>
    </row>
    <row r="5" spans="1:24">
      <c r="A5" s="14"/>
      <c r="B5" s="112" t="s">
        <v>230</v>
      </c>
      <c r="D5" s="14"/>
      <c r="E5" s="14"/>
      <c r="F5" s="14"/>
      <c r="G5" s="14"/>
      <c r="H5" s="14"/>
      <c r="I5" s="14"/>
      <c r="J5" s="14"/>
      <c r="K5" s="14"/>
      <c r="L5" s="14"/>
      <c r="M5" s="14"/>
      <c r="N5" s="14"/>
      <c r="O5" s="14"/>
      <c r="P5" s="14"/>
      <c r="Q5" s="14"/>
      <c r="R5" s="14"/>
      <c r="S5" s="14"/>
      <c r="T5" s="14"/>
      <c r="U5" s="14"/>
      <c r="V5" s="14"/>
      <c r="W5" s="14"/>
      <c r="X5" s="14"/>
    </row>
    <row r="6" spans="1:24" ht="14" thickBot="1">
      <c r="A6" s="14"/>
      <c r="B6" s="106"/>
      <c r="C6" s="106"/>
      <c r="D6" s="106"/>
      <c r="E6" s="106"/>
      <c r="F6" s="106"/>
      <c r="G6" s="106"/>
      <c r="H6" s="106"/>
      <c r="I6" s="106"/>
      <c r="J6" s="106"/>
      <c r="K6" s="106"/>
      <c r="L6" s="106"/>
      <c r="M6" s="106"/>
      <c r="N6" s="106"/>
      <c r="O6" s="106"/>
      <c r="P6" s="106"/>
      <c r="Q6" s="106"/>
      <c r="R6" s="106"/>
      <c r="S6" s="106"/>
      <c r="T6" s="14"/>
      <c r="U6" s="14"/>
      <c r="V6" s="14"/>
      <c r="W6" s="14"/>
      <c r="X6" s="14"/>
    </row>
    <row r="7" spans="1:24" ht="8" customHeight="1">
      <c r="A7" s="14"/>
      <c r="B7" s="14"/>
      <c r="C7" s="14"/>
      <c r="D7" s="14"/>
      <c r="E7" s="14"/>
      <c r="F7" s="14"/>
      <c r="G7" s="14"/>
      <c r="H7" s="14"/>
      <c r="I7" s="14"/>
      <c r="J7" s="14"/>
      <c r="K7" s="14"/>
      <c r="L7" s="14"/>
      <c r="M7" s="14"/>
      <c r="N7" s="14"/>
      <c r="O7" s="14"/>
      <c r="P7" s="14"/>
      <c r="Q7" s="14"/>
      <c r="R7" s="14"/>
      <c r="S7" s="14"/>
      <c r="T7" s="14"/>
      <c r="U7" s="14"/>
      <c r="V7" s="14"/>
      <c r="W7" s="14"/>
      <c r="X7" s="14"/>
    </row>
    <row r="8" spans="1:24" ht="26" customHeight="1">
      <c r="A8" s="14"/>
      <c r="B8" s="135" t="s">
        <v>238</v>
      </c>
      <c r="C8" s="14"/>
      <c r="D8" s="14"/>
      <c r="E8" s="14"/>
      <c r="F8" s="14"/>
      <c r="G8" s="137" t="s">
        <v>236</v>
      </c>
      <c r="H8" s="138"/>
      <c r="I8" s="14"/>
      <c r="J8" s="14"/>
      <c r="K8" s="14"/>
      <c r="L8" s="14"/>
      <c r="M8" s="14"/>
      <c r="N8" s="14"/>
      <c r="O8" s="135" t="s">
        <v>247</v>
      </c>
      <c r="P8" s="135" t="s">
        <v>248</v>
      </c>
      <c r="Q8" s="14"/>
      <c r="R8" s="14"/>
      <c r="S8" s="14"/>
      <c r="T8" s="14"/>
      <c r="U8" s="14"/>
      <c r="V8" s="14"/>
      <c r="W8" s="14"/>
      <c r="X8" s="14"/>
    </row>
    <row r="9" spans="1:24" ht="66" customHeight="1" thickBot="1">
      <c r="A9" s="14"/>
      <c r="B9" s="136"/>
      <c r="C9" s="108" t="s">
        <v>237</v>
      </c>
      <c r="D9" s="107" t="s">
        <v>240</v>
      </c>
      <c r="E9" s="108" t="s">
        <v>241</v>
      </c>
      <c r="F9" s="108" t="s">
        <v>234</v>
      </c>
      <c r="G9" s="109" t="s">
        <v>228</v>
      </c>
      <c r="H9" s="110" t="s">
        <v>229</v>
      </c>
      <c r="I9" s="111" t="s">
        <v>235</v>
      </c>
      <c r="J9" s="107" t="s">
        <v>242</v>
      </c>
      <c r="K9" s="111" t="s">
        <v>243</v>
      </c>
      <c r="L9" s="107" t="s">
        <v>244</v>
      </c>
      <c r="M9" s="107" t="s">
        <v>245</v>
      </c>
      <c r="N9" s="107" t="s">
        <v>246</v>
      </c>
      <c r="O9" s="136"/>
      <c r="P9" s="136"/>
      <c r="Q9" s="108" t="s">
        <v>249</v>
      </c>
      <c r="R9" s="108" t="s">
        <v>250</v>
      </c>
      <c r="S9" s="107" t="s">
        <v>251</v>
      </c>
      <c r="T9" s="14"/>
      <c r="U9" s="14"/>
      <c r="V9" s="14"/>
      <c r="W9" s="14"/>
      <c r="X9" s="14"/>
    </row>
    <row r="10" spans="1:24" ht="157" thickBot="1">
      <c r="A10" s="14"/>
      <c r="B10" s="113"/>
      <c r="C10" s="113"/>
      <c r="D10" s="114" t="s">
        <v>239</v>
      </c>
      <c r="E10" s="115"/>
      <c r="F10" s="115"/>
      <c r="G10" s="115"/>
      <c r="H10" s="115"/>
      <c r="I10" s="115"/>
      <c r="J10" s="114" t="s">
        <v>252</v>
      </c>
      <c r="K10" s="114" t="s">
        <v>253</v>
      </c>
      <c r="L10" s="114" t="s">
        <v>254</v>
      </c>
      <c r="M10" s="114" t="s">
        <v>255</v>
      </c>
      <c r="N10" s="115"/>
      <c r="O10" s="114" t="s">
        <v>256</v>
      </c>
      <c r="P10" s="114" t="s">
        <v>256</v>
      </c>
      <c r="Q10" s="114" t="s">
        <v>257</v>
      </c>
      <c r="R10" s="113"/>
      <c r="S10" s="113"/>
      <c r="T10" s="14"/>
      <c r="U10" s="14"/>
      <c r="V10" s="14"/>
      <c r="W10" s="14"/>
      <c r="X10" s="14"/>
    </row>
    <row r="11" spans="1:24" ht="60" customHeight="1">
      <c r="A11" s="14"/>
      <c r="B11" s="118" t="str">
        <f>IF('CF Tracking Template'!$F9="Yes",'CF Tracking Template'!G9," ")</f>
        <v>Sustainable energy project I</v>
      </c>
      <c r="C11" s="118" t="str">
        <f>IF('CF Tracking Template'!$F9="Yes",'CF Tracking Template'!H9," ")</f>
        <v>Installation of PV plant</v>
      </c>
      <c r="D11" s="118" t="str">
        <f>IF('CF Tracking Template'!$F9="Yes",'CF Tracking Template'!E9," ")</f>
        <v>Public bilateral - regional / international</v>
      </c>
      <c r="E11" s="118" t="str">
        <f>IF('CF Tracking Template'!$F9="Yes",'CF Tracking Template'!O9," ")</f>
        <v>Public service providers</v>
      </c>
      <c r="F11" s="118" t="str">
        <f>IF('CF Tracking Template'!$F9="Yes",'CF Tracking Template'!D9," ")</f>
        <v>Country Development Fund</v>
      </c>
      <c r="G11" s="121">
        <f>IF('CF Tracking Template'!$F9="Yes",'CF Tracking Template'!AT9," ")</f>
        <v>21000000</v>
      </c>
      <c r="H11" s="122">
        <f>IF('CF Tracking Template'!$F9="Yes",'CF Tracking Template'!BB9," ")</f>
        <v>19090909.090909086</v>
      </c>
      <c r="I11" s="118">
        <f>IF('CF Tracking Template'!$F9="Yes",'CF Tracking Template'!N9," ")</f>
        <v>2021</v>
      </c>
      <c r="J11" s="118" t="str">
        <f>IF('CF Tracking Template'!$F9="Yes",'CF Tracking Template'!AL9," ")</f>
        <v>Grant and concessional loan</v>
      </c>
      <c r="K11" s="118" t="str">
        <f>IF('CF Tracking Template'!$F9="Yes",IF('CF Tracking Template'!AD9&gt;0,"Received","Committed")," ")</f>
        <v>Received</v>
      </c>
      <c r="L11" s="118" t="str">
        <f>IF('CF Tracking Template'!$F9="Yes",'CF Tracking Template'!P9," ")</f>
        <v>Mitigation</v>
      </c>
      <c r="M11" s="118" t="str">
        <f>IF('CF Tracking Template'!$F9="Yes",'CF Tracking Template'!Q9," ")</f>
        <v>Energy</v>
      </c>
      <c r="N11" s="118" t="str">
        <f>IF('CF Tracking Template'!$F9="Yes",'CF Tracking Template'!R9," ")</f>
        <v>Energy generation, renewable sources</v>
      </c>
      <c r="O11" s="118" t="str">
        <f>IF('CF Tracking Template'!$F9="Yes",IF('CF Tracking Template'!K9="Yes",1,"0")," ")</f>
        <v>0</v>
      </c>
      <c r="P11" s="118" t="str">
        <f>IF('CF Tracking Template'!$F9="Yes",IF('CF Tracking Template'!L9="Yes",1,"0")," ")</f>
        <v>0</v>
      </c>
      <c r="Q11" s="118" t="str">
        <f>IF('CF Tracking Template'!$F9="Yes",'CF Tracking Template'!AN9," ")</f>
        <v>ongoing</v>
      </c>
      <c r="R11" s="118" t="str">
        <f>IF('CF Tracking Template'!$F9="Yes",'CF Tracking Template'!AM9," ")</f>
        <v>Mitigation of 50k tCO2 by 2040</v>
      </c>
      <c r="S11" s="118" t="str">
        <f>IF('CF Tracking Template'!$F9="Yes",'CF Tracking Template'!AO9," ")</f>
        <v>Ministry budget sheet</v>
      </c>
      <c r="T11" s="14"/>
      <c r="U11" s="14"/>
      <c r="V11" s="14"/>
      <c r="W11" s="14"/>
      <c r="X11" s="14"/>
    </row>
    <row r="12" spans="1:24" ht="70">
      <c r="A12" s="14"/>
      <c r="B12" s="118" t="str">
        <f>IF('CF Tracking Template'!$F10="Yes",'CF Tracking Template'!G10," ")</f>
        <v>Sustainable transport project I</v>
      </c>
      <c r="C12" s="118" t="str">
        <f>IF('CF Tracking Template'!$F10="Yes",'CF Tracking Template'!H10," ")</f>
        <v>E-mobility rapid bus transport project</v>
      </c>
      <c r="D12" s="118" t="str">
        <f>IF('CF Tracking Template'!$F10="Yes",'CF Tracking Template'!E10," ")</f>
        <v>Public multilateral - regional / international</v>
      </c>
      <c r="E12" s="118" t="str">
        <f>IF('CF Tracking Template'!$F10="Yes",'CF Tracking Template'!O10," ")</f>
        <v>Governmental institution</v>
      </c>
      <c r="F12" s="118" t="str">
        <f>IF('CF Tracking Template'!$F10="Yes",'CF Tracking Template'!D10," ")</f>
        <v>Global Environment Facility</v>
      </c>
      <c r="G12" s="121">
        <f>IF('CF Tracking Template'!$F10="Yes",'CF Tracking Template'!AT10," ")</f>
        <v>12250000</v>
      </c>
      <c r="H12" s="122">
        <f>IF('CF Tracking Template'!$F10="Yes",'CF Tracking Template'!BB10," ")</f>
        <v>10208333.333333334</v>
      </c>
      <c r="I12" s="118">
        <f>IF('CF Tracking Template'!$F10="Yes",'CF Tracking Template'!N10," ")</f>
        <v>2022</v>
      </c>
      <c r="J12" s="118" t="str">
        <f>IF('CF Tracking Template'!$F10="Yes",'CF Tracking Template'!AL10," ")</f>
        <v>Grant and non-concessional loan</v>
      </c>
      <c r="K12" s="118" t="str">
        <f>IF('CF Tracking Template'!$F10="Yes",IF('CF Tracking Template'!AD10&gt;0,"Received","Committed")," ")</f>
        <v>Received</v>
      </c>
      <c r="L12" s="118" t="str">
        <f>IF('CF Tracking Template'!$F10="Yes",'CF Tracking Template'!P10," ")</f>
        <v>Mitigation</v>
      </c>
      <c r="M12" s="118" t="str">
        <f>IF('CF Tracking Template'!$F10="Yes",'CF Tracking Template'!Q10," ")</f>
        <v>Transport</v>
      </c>
      <c r="N12" s="118" t="str">
        <f>IF('CF Tracking Template'!$F10="Yes",'CF Tracking Template'!R10," ")</f>
        <v>Road transport</v>
      </c>
      <c r="O12" s="118">
        <f>IF('CF Tracking Template'!$F10="Yes",IF('CF Tracking Template'!K10="Yes",1,"0")," ")</f>
        <v>1</v>
      </c>
      <c r="P12" s="118">
        <f>IF('CF Tracking Template'!$F10="Yes",IF('CF Tracking Template'!L10="Yes",1,"0")," ")</f>
        <v>1</v>
      </c>
      <c r="Q12" s="118" t="str">
        <f>IF('CF Tracking Template'!$F10="Yes",'CF Tracking Template'!AN10," ")</f>
        <v>ongoing</v>
      </c>
      <c r="R12" s="118" t="str">
        <f>IF('CF Tracking Template'!$F10="Yes",'CF Tracking Template'!AM10," ")</f>
        <v>Mitigation of 20k tCO2 by 2045</v>
      </c>
      <c r="S12" s="118" t="str">
        <f>IF('CF Tracking Template'!$F10="Yes",'CF Tracking Template'!AO10," ")</f>
        <v>Ministry budget sheet</v>
      </c>
      <c r="T12" s="14"/>
      <c r="U12" s="14"/>
      <c r="V12" s="14"/>
      <c r="W12" s="14"/>
      <c r="X12" s="14"/>
    </row>
    <row r="13" spans="1:24" ht="14">
      <c r="A13" s="14"/>
      <c r="B13" s="118" t="str">
        <f>IF('CF Tracking Template'!$F11="Yes",'CF Tracking Template'!G11," ")</f>
        <v xml:space="preserve"> </v>
      </c>
      <c r="C13" s="118" t="str">
        <f>IF('CF Tracking Template'!$F11="Yes",'CF Tracking Template'!H11," ")</f>
        <v xml:space="preserve"> </v>
      </c>
      <c r="D13" s="118" t="str">
        <f>IF('CF Tracking Template'!$F11="Yes",'CF Tracking Template'!E11," ")</f>
        <v xml:space="preserve"> </v>
      </c>
      <c r="E13" s="118" t="str">
        <f>IF('CF Tracking Template'!$F11="Yes",'CF Tracking Template'!O11," ")</f>
        <v xml:space="preserve"> </v>
      </c>
      <c r="F13" s="118" t="str">
        <f>IF('CF Tracking Template'!$F11="Yes",'CF Tracking Template'!D11," ")</f>
        <v xml:space="preserve"> </v>
      </c>
      <c r="G13" s="121" t="str">
        <f>IF('CF Tracking Template'!$F11="Yes",'CF Tracking Template'!AT11," ")</f>
        <v xml:space="preserve"> </v>
      </c>
      <c r="H13" s="122" t="str">
        <f>IF('CF Tracking Template'!$F11="Yes",'CF Tracking Template'!BB11," ")</f>
        <v xml:space="preserve"> </v>
      </c>
      <c r="I13" s="118" t="str">
        <f>IF('CF Tracking Template'!$F11="Yes",'CF Tracking Template'!N11," ")</f>
        <v xml:space="preserve"> </v>
      </c>
      <c r="J13" s="118" t="str">
        <f>IF('CF Tracking Template'!$F11="Yes",'CF Tracking Template'!AL11," ")</f>
        <v xml:space="preserve"> </v>
      </c>
      <c r="K13" s="118" t="str">
        <f>IF('CF Tracking Template'!$F11="Yes",IF('CF Tracking Template'!AD11&gt;0,"Received","Committed")," ")</f>
        <v xml:space="preserve"> </v>
      </c>
      <c r="L13" s="118" t="str">
        <f>IF('CF Tracking Template'!$F11="Yes",'CF Tracking Template'!P11," ")</f>
        <v xml:space="preserve"> </v>
      </c>
      <c r="M13" s="118" t="str">
        <f>IF('CF Tracking Template'!$F11="Yes",'CF Tracking Template'!Q11," ")</f>
        <v xml:space="preserve"> </v>
      </c>
      <c r="N13" s="118" t="str">
        <f>IF('CF Tracking Template'!$F11="Yes",'CF Tracking Template'!R11," ")</f>
        <v xml:space="preserve"> </v>
      </c>
      <c r="O13" s="118" t="str">
        <f>IF('CF Tracking Template'!$F11="Yes",IF('CF Tracking Template'!K11="Yes",1,"0")," ")</f>
        <v xml:space="preserve"> </v>
      </c>
      <c r="P13" s="118" t="str">
        <f>IF('CF Tracking Template'!$F11="Yes",IF('CF Tracking Template'!L11="Yes",1,"0")," ")</f>
        <v xml:space="preserve"> </v>
      </c>
      <c r="Q13" s="118" t="str">
        <f>IF('CF Tracking Template'!$F11="Yes",'CF Tracking Template'!AN11," ")</f>
        <v xml:space="preserve"> </v>
      </c>
      <c r="R13" s="118" t="str">
        <f>IF('CF Tracking Template'!$F11="Yes",'CF Tracking Template'!AM11," ")</f>
        <v xml:space="preserve"> </v>
      </c>
      <c r="S13" s="118" t="str">
        <f>IF('CF Tracking Template'!$F11="Yes",'CF Tracking Template'!AO11," ")</f>
        <v xml:space="preserve"> </v>
      </c>
      <c r="T13" s="14"/>
      <c r="U13" s="14"/>
      <c r="V13" s="14"/>
      <c r="W13" s="14"/>
      <c r="X13" s="14"/>
    </row>
    <row r="14" spans="1:24" ht="70">
      <c r="A14" s="14"/>
      <c r="B14" s="118" t="str">
        <f>IF('CF Tracking Template'!$F12="Yes",'CF Tracking Template'!G12," ")</f>
        <v>Sustainable agriculture project I</v>
      </c>
      <c r="C14" s="118" t="str">
        <f>IF('CF Tracking Template'!$F12="Yes",'CF Tracking Template'!H12," ")</f>
        <v>Training of farmers in sustainable agriculture practices</v>
      </c>
      <c r="D14" s="118" t="str">
        <f>IF('CF Tracking Template'!$F12="Yes",'CF Tracking Template'!E12," ")</f>
        <v>Public bilateral - regional / international</v>
      </c>
      <c r="E14" s="118" t="str">
        <f>IF('CF Tracking Template'!$F12="Yes",'CF Tracking Template'!O12," ")</f>
        <v>Academia and research institute</v>
      </c>
      <c r="F14" s="118" t="str">
        <f>IF('CF Tracking Template'!$F12="Yes",'CF Tracking Template'!D12," ")</f>
        <v>Country Development Fund</v>
      </c>
      <c r="G14" s="121">
        <f>IF('CF Tracking Template'!$F12="Yes",'CF Tracking Template'!AT12," ")</f>
        <v>5000000</v>
      </c>
      <c r="H14" s="122">
        <f>IF('CF Tracking Template'!$F12="Yes",'CF Tracking Template'!BB12," ")</f>
        <v>4166666.666666667</v>
      </c>
      <c r="I14" s="118">
        <f>IF('CF Tracking Template'!$F12="Yes",'CF Tracking Template'!N12," ")</f>
        <v>2022</v>
      </c>
      <c r="J14" s="118" t="str">
        <f>IF('CF Tracking Template'!$F12="Yes",'CF Tracking Template'!AL12," ")</f>
        <v>Grant</v>
      </c>
      <c r="K14" s="118" t="str">
        <f>IF('CF Tracking Template'!$F12="Yes",IF('CF Tracking Template'!AD12&gt;0,"Received","Committed")," ")</f>
        <v>Received</v>
      </c>
      <c r="L14" s="118" t="str">
        <f>IF('CF Tracking Template'!$F12="Yes",'CF Tracking Template'!P12," ")</f>
        <v>Adaptation</v>
      </c>
      <c r="M14" s="118" t="str">
        <f>IF('CF Tracking Template'!$F12="Yes",'CF Tracking Template'!Q12," ")</f>
        <v>Agriculture</v>
      </c>
      <c r="N14" s="118" t="str">
        <f>IF('CF Tracking Template'!$F12="Yes",'CF Tracking Template'!R12," ")</f>
        <v>Agricultural education/training</v>
      </c>
      <c r="O14" s="118" t="str">
        <f>IF('CF Tracking Template'!$F12="Yes",IF('CF Tracking Template'!K12="Yes",1,"0")," ")</f>
        <v>0</v>
      </c>
      <c r="P14" s="118">
        <f>IF('CF Tracking Template'!$F12="Yes",IF('CF Tracking Template'!L12="Yes",1,"0")," ")</f>
        <v>1</v>
      </c>
      <c r="Q14" s="118" t="str">
        <f>IF('CF Tracking Template'!$F12="Yes",'CF Tracking Template'!AN12," ")</f>
        <v>completed</v>
      </c>
      <c r="R14" s="118" t="str">
        <f>IF('CF Tracking Template'!$F12="Yes",'CF Tracking Template'!AM12," ")</f>
        <v>5000 beneficiaries</v>
      </c>
      <c r="S14" s="118" t="str">
        <f>IF('CF Tracking Template'!$F12="Yes",'CF Tracking Template'!AO12," ")</f>
        <v>Ministry budget sheet</v>
      </c>
      <c r="T14" s="14"/>
      <c r="U14" s="14"/>
      <c r="V14" s="14"/>
      <c r="X14" s="14"/>
    </row>
    <row r="15" spans="1:24" ht="70">
      <c r="A15" s="14"/>
      <c r="B15" s="118" t="str">
        <f>IF('CF Tracking Template'!$F13="Yes",'CF Tracking Template'!G13," ")</f>
        <v>Water adaptation project I</v>
      </c>
      <c r="C15" s="118" t="str">
        <f>IF('CF Tracking Template'!$F13="Yes",'CF Tracking Template'!H13," ")</f>
        <v>Rehabilitation and adaptation of sewer system</v>
      </c>
      <c r="D15" s="118" t="str">
        <f>IF('CF Tracking Template'!$F13="Yes",'CF Tracking Template'!E13," ")</f>
        <v>Public multilateral - regional / international</v>
      </c>
      <c r="E15" s="118" t="str">
        <f>IF('CF Tracking Template'!$F13="Yes",'CF Tracking Template'!O13," ")</f>
        <v>Public service providers</v>
      </c>
      <c r="F15" s="118" t="str">
        <f>IF('CF Tracking Template'!$F13="Yes",'CF Tracking Template'!D13," ")</f>
        <v>Multilateral Development Bank</v>
      </c>
      <c r="G15" s="121">
        <f>IF('CF Tracking Template'!$F13="Yes",'CF Tracking Template'!AT13," ")</f>
        <v>0</v>
      </c>
      <c r="H15" s="122">
        <f>IF('CF Tracking Template'!$F13="Yes",'CF Tracking Template'!BB13," ")</f>
        <v>0</v>
      </c>
      <c r="I15" s="118">
        <f>IF('CF Tracking Template'!$F13="Yes",'CF Tracking Template'!N13," ")</f>
        <v>2021</v>
      </c>
      <c r="J15" s="118" t="str">
        <f>IF('CF Tracking Template'!$F13="Yes",'CF Tracking Template'!AL13," ")</f>
        <v>Grant and concessional loan</v>
      </c>
      <c r="K15" s="118" t="str">
        <f>IF('CF Tracking Template'!$F13="Yes",IF('CF Tracking Template'!AD13&gt;0,"Received","Committed")," ")</f>
        <v>Committed</v>
      </c>
      <c r="L15" s="118" t="str">
        <f>IF('CF Tracking Template'!$F13="Yes",'CF Tracking Template'!P13," ")</f>
        <v>Adaptation</v>
      </c>
      <c r="M15" s="118" t="str">
        <f>IF('CF Tracking Template'!$F13="Yes",'CF Tracking Template'!Q13," ")</f>
        <v>Water and sanitation</v>
      </c>
      <c r="N15" s="118" t="str">
        <f>IF('CF Tracking Template'!$F13="Yes",'CF Tracking Template'!R13," ")</f>
        <v>Water supply and sanitation - large systems</v>
      </c>
      <c r="O15" s="118" t="str">
        <f>IF('CF Tracking Template'!$F13="Yes",IF('CF Tracking Template'!K13="Yes",1,"0")," ")</f>
        <v>0</v>
      </c>
      <c r="P15" s="118" t="str">
        <f>IF('CF Tracking Template'!$F13="Yes",IF('CF Tracking Template'!L13="Yes",1,"0")," ")</f>
        <v>0</v>
      </c>
      <c r="Q15" s="118" t="str">
        <f>IF('CF Tracking Template'!$F13="Yes",'CF Tracking Template'!AN13," ")</f>
        <v>planned</v>
      </c>
      <c r="R15" s="118" t="str">
        <f>IF('CF Tracking Template'!$F13="Yes",'CF Tracking Template'!AM13," ")</f>
        <v>35k beneficiaries</v>
      </c>
      <c r="S15" s="118" t="str">
        <f>IF('CF Tracking Template'!$F13="Yes",'CF Tracking Template'!AO13," ")</f>
        <v>Ministry budget sheet</v>
      </c>
      <c r="T15" s="14"/>
      <c r="V15" s="14"/>
      <c r="W15" s="14"/>
      <c r="X15" s="14"/>
    </row>
    <row r="16" spans="1:24" ht="14">
      <c r="A16" s="14"/>
      <c r="B16" s="118" t="str">
        <f>IF('CF Tracking Template'!$F14="Yes",'CF Tracking Template'!G14," ")</f>
        <v xml:space="preserve"> </v>
      </c>
      <c r="C16" s="118" t="str">
        <f>IF('CF Tracking Template'!$F14="Yes",'CF Tracking Template'!H14," ")</f>
        <v xml:space="preserve"> </v>
      </c>
      <c r="D16" s="118" t="str">
        <f>IF('CF Tracking Template'!$F14="Yes",'CF Tracking Template'!E14," ")</f>
        <v xml:space="preserve"> </v>
      </c>
      <c r="E16" s="118" t="str">
        <f>IF('CF Tracking Template'!$F14="Yes",'CF Tracking Template'!O14," ")</f>
        <v xml:space="preserve"> </v>
      </c>
      <c r="F16" s="118" t="str">
        <f>IF('CF Tracking Template'!$F14="Yes",'CF Tracking Template'!D14," ")</f>
        <v xml:space="preserve"> </v>
      </c>
      <c r="G16" s="121" t="str">
        <f>IF('CF Tracking Template'!$F14="Yes",'CF Tracking Template'!AT14," ")</f>
        <v xml:space="preserve"> </v>
      </c>
      <c r="H16" s="122" t="str">
        <f>IF('CF Tracking Template'!$F14="Yes",'CF Tracking Template'!BB14," ")</f>
        <v xml:space="preserve"> </v>
      </c>
      <c r="I16" s="118" t="str">
        <f>IF('CF Tracking Template'!$F14="Yes",'CF Tracking Template'!N14," ")</f>
        <v xml:space="preserve"> </v>
      </c>
      <c r="J16" s="118" t="str">
        <f>IF('CF Tracking Template'!$F14="Yes",'CF Tracking Template'!AL14," ")</f>
        <v xml:space="preserve"> </v>
      </c>
      <c r="K16" s="118" t="str">
        <f>IF('CF Tracking Template'!$F14="Yes",IF('CF Tracking Template'!AD14&gt;0,"Received","Committed")," ")</f>
        <v xml:space="preserve"> </v>
      </c>
      <c r="L16" s="118" t="str">
        <f>IF('CF Tracking Template'!$F14="Yes",'CF Tracking Template'!P14," ")</f>
        <v xml:space="preserve"> </v>
      </c>
      <c r="M16" s="118" t="str">
        <f>IF('CF Tracking Template'!$F14="Yes",'CF Tracking Template'!Q14," ")</f>
        <v xml:space="preserve"> </v>
      </c>
      <c r="N16" s="118" t="str">
        <f>IF('CF Tracking Template'!$F14="Yes",'CF Tracking Template'!R14," ")</f>
        <v xml:space="preserve"> </v>
      </c>
      <c r="O16" s="118" t="str">
        <f>IF('CF Tracking Template'!$F14="Yes",IF('CF Tracking Template'!K14="Yes",1,"0")," ")</f>
        <v xml:space="preserve"> </v>
      </c>
      <c r="P16" s="118" t="str">
        <f>IF('CF Tracking Template'!$F14="Yes",IF('CF Tracking Template'!L14="Yes",1,"0")," ")</f>
        <v xml:space="preserve"> </v>
      </c>
      <c r="Q16" s="118" t="str">
        <f>IF('CF Tracking Template'!$F14="Yes",'CF Tracking Template'!AN14," ")</f>
        <v xml:space="preserve"> </v>
      </c>
      <c r="R16" s="118" t="str">
        <f>IF('CF Tracking Template'!$F14="Yes",'CF Tracking Template'!AM14," ")</f>
        <v xml:space="preserve"> </v>
      </c>
      <c r="S16" s="118" t="str">
        <f>IF('CF Tracking Template'!$F14="Yes",'CF Tracking Template'!AO14," ")</f>
        <v xml:space="preserve"> </v>
      </c>
      <c r="T16" s="14"/>
      <c r="U16" s="14"/>
      <c r="V16" s="14"/>
      <c r="W16" s="14"/>
      <c r="X16" s="14"/>
    </row>
    <row r="17" spans="1:24" ht="14">
      <c r="A17" s="14"/>
      <c r="B17" s="118" t="str">
        <f>IF('CF Tracking Template'!$F15="Yes",'CF Tracking Template'!G15," ")</f>
        <v xml:space="preserve"> </v>
      </c>
      <c r="C17" s="118" t="str">
        <f>IF('CF Tracking Template'!$F15="Yes",'CF Tracking Template'!H15," ")</f>
        <v xml:space="preserve"> </v>
      </c>
      <c r="D17" s="118" t="str">
        <f>IF('CF Tracking Template'!$F15="Yes",'CF Tracking Template'!E15," ")</f>
        <v xml:space="preserve"> </v>
      </c>
      <c r="E17" s="118" t="str">
        <f>IF('CF Tracking Template'!$F15="Yes",'CF Tracking Template'!O15," ")</f>
        <v xml:space="preserve"> </v>
      </c>
      <c r="F17" s="118" t="str">
        <f>IF('CF Tracking Template'!$F15="Yes",'CF Tracking Template'!D15," ")</f>
        <v xml:space="preserve"> </v>
      </c>
      <c r="G17" s="121" t="str">
        <f>IF('CF Tracking Template'!$F15="Yes",'CF Tracking Template'!AT15," ")</f>
        <v xml:space="preserve"> </v>
      </c>
      <c r="H17" s="122" t="str">
        <f>IF('CF Tracking Template'!$F15="Yes",'CF Tracking Template'!BB15," ")</f>
        <v xml:space="preserve"> </v>
      </c>
      <c r="I17" s="118" t="str">
        <f>IF('CF Tracking Template'!$F15="Yes",'CF Tracking Template'!N15," ")</f>
        <v xml:space="preserve"> </v>
      </c>
      <c r="J17" s="118" t="str">
        <f>IF('CF Tracking Template'!$F15="Yes",'CF Tracking Template'!AL15," ")</f>
        <v xml:space="preserve"> </v>
      </c>
      <c r="K17" s="118" t="str">
        <f>IF('CF Tracking Template'!$F15="Yes",IF('CF Tracking Template'!AD15&gt;0,"Received","Committed")," ")</f>
        <v xml:space="preserve"> </v>
      </c>
      <c r="L17" s="118" t="str">
        <f>IF('CF Tracking Template'!$F15="Yes",'CF Tracking Template'!P15," ")</f>
        <v xml:space="preserve"> </v>
      </c>
      <c r="M17" s="118" t="str">
        <f>IF('CF Tracking Template'!$F15="Yes",'CF Tracking Template'!Q15," ")</f>
        <v xml:space="preserve"> </v>
      </c>
      <c r="N17" s="118" t="str">
        <f>IF('CF Tracking Template'!$F15="Yes",'CF Tracking Template'!R15," ")</f>
        <v xml:space="preserve"> </v>
      </c>
      <c r="O17" s="118" t="str">
        <f>IF('CF Tracking Template'!$F15="Yes",IF('CF Tracking Template'!K15="Yes",1,"0")," ")</f>
        <v xml:space="preserve"> </v>
      </c>
      <c r="P17" s="118" t="str">
        <f>IF('CF Tracking Template'!$F15="Yes",IF('CF Tracking Template'!L15="Yes",1,"0")," ")</f>
        <v xml:space="preserve"> </v>
      </c>
      <c r="Q17" s="118" t="str">
        <f>IF('CF Tracking Template'!$F15="Yes",'CF Tracking Template'!AN15," ")</f>
        <v xml:space="preserve"> </v>
      </c>
      <c r="R17" s="118" t="str">
        <f>IF('CF Tracking Template'!$F15="Yes",'CF Tracking Template'!AM15," ")</f>
        <v xml:space="preserve"> </v>
      </c>
      <c r="S17" s="118" t="str">
        <f>IF('CF Tracking Template'!$F15="Yes",'CF Tracking Template'!AO15," ")</f>
        <v xml:space="preserve"> </v>
      </c>
      <c r="T17" s="14"/>
      <c r="U17" s="14"/>
      <c r="V17" s="14"/>
      <c r="W17" s="14"/>
      <c r="X17" s="14"/>
    </row>
    <row r="18" spans="1:24" ht="98">
      <c r="A18" s="14"/>
      <c r="B18" s="118" t="str">
        <f>IF('CF Tracking Template'!$F16="Yes",'CF Tracking Template'!G16," ")</f>
        <v>Cross-cutting project I</v>
      </c>
      <c r="C18" s="118" t="str">
        <f>IF('CF Tracking Template'!$F16="Yes",'CF Tracking Template'!H16," ")</f>
        <v>Cross-cutting activties in agricultural irrigation and solar pumping</v>
      </c>
      <c r="D18" s="118" t="str">
        <f>IF('CF Tracking Template'!$F16="Yes",'CF Tracking Template'!E16," ")</f>
        <v>Public multilateral - regional / international</v>
      </c>
      <c r="E18" s="118" t="str">
        <f>IF('CF Tracking Template'!$F16="Yes",'CF Tracking Template'!O16," ")</f>
        <v>Private sector organization</v>
      </c>
      <c r="F18" s="118" t="str">
        <f>IF('CF Tracking Template'!$F16="Yes",'CF Tracking Template'!D16," ")</f>
        <v>Global Environment Facility</v>
      </c>
      <c r="G18" s="121">
        <f>IF('CF Tracking Template'!$F16="Yes",'CF Tracking Template'!AT16," ")</f>
        <v>225000</v>
      </c>
      <c r="H18" s="122">
        <f>IF('CF Tracking Template'!$F16="Yes",'CF Tracking Template'!BB16," ")</f>
        <v>160714.28571428574</v>
      </c>
      <c r="I18" s="118">
        <f>IF('CF Tracking Template'!$F16="Yes",'CF Tracking Template'!N16," ")</f>
        <v>2020</v>
      </c>
      <c r="J18" s="118" t="str">
        <f>IF('CF Tracking Template'!$F16="Yes",'CF Tracking Template'!AL16," ")</f>
        <v>Grant</v>
      </c>
      <c r="K18" s="118" t="str">
        <f>IF('CF Tracking Template'!$F16="Yes",IF('CF Tracking Template'!AD16&gt;0,"Received","Committed")," ")</f>
        <v>Received</v>
      </c>
      <c r="L18" s="118" t="str">
        <f>IF('CF Tracking Template'!$F16="Yes",'CF Tracking Template'!P16," ")</f>
        <v>Cross-cutting</v>
      </c>
      <c r="M18" s="118" t="str">
        <f>IF('CF Tracking Template'!$F16="Yes",'CF Tracking Template'!Q16," ")</f>
        <v>Cross-cutting</v>
      </c>
      <c r="N18" s="118" t="str">
        <f>IF('CF Tracking Template'!$F16="Yes",'CF Tracking Template'!R16," ")</f>
        <v>Agricultural water resources</v>
      </c>
      <c r="O18" s="118">
        <f>IF('CF Tracking Template'!$F16="Yes",IF('CF Tracking Template'!K16="Yes",1,"0")," ")</f>
        <v>1</v>
      </c>
      <c r="P18" s="118">
        <f>IF('CF Tracking Template'!$F16="Yes",IF('CF Tracking Template'!L16="Yes",1,"0")," ")</f>
        <v>1</v>
      </c>
      <c r="Q18" s="118" t="str">
        <f>IF('CF Tracking Template'!$F16="Yes",'CF Tracking Template'!AN16," ")</f>
        <v>completed</v>
      </c>
      <c r="R18" s="118" t="str">
        <f>IF('CF Tracking Template'!$F16="Yes",'CF Tracking Template'!AM16," ")</f>
        <v>150 beneficiaries, Mitigation of 2k tCO2 by 2033</v>
      </c>
      <c r="S18" s="118">
        <f>IF('CF Tracking Template'!$F16="Yes",'CF Tracking Template'!AO16," ")</f>
        <v>0</v>
      </c>
      <c r="T18" s="14"/>
      <c r="U18" s="14"/>
      <c r="V18" s="14"/>
      <c r="W18" s="14"/>
      <c r="X18" s="14"/>
    </row>
    <row r="19" spans="1:24" ht="70">
      <c r="A19" s="14"/>
      <c r="B19" s="118" t="str">
        <f>IF('CF Tracking Template'!$F17="Yes",'CF Tracking Template'!G17," ")</f>
        <v>Sustainable agriculture project II</v>
      </c>
      <c r="C19" s="118" t="str">
        <f>IF('CF Tracking Template'!$F17="Yes",'CF Tracking Template'!H17," ")</f>
        <v>Community based training for livestock treatment</v>
      </c>
      <c r="D19" s="118" t="str">
        <f>IF('CF Tracking Template'!$F17="Yes",'CF Tracking Template'!E17," ")</f>
        <v>Private - regional / international</v>
      </c>
      <c r="E19" s="118" t="str">
        <f>IF('CF Tracking Template'!$F17="Yes",'CF Tracking Template'!O17," ")</f>
        <v>Non-governmental organization (NGO)</v>
      </c>
      <c r="F19" s="118" t="str">
        <f>IF('CF Tracking Template'!$F17="Yes",'CF Tracking Template'!D17," ")</f>
        <v>Global Agriculture Association</v>
      </c>
      <c r="G19" s="121">
        <f>IF('CF Tracking Template'!$F17="Yes",'CF Tracking Template'!AT17," ")</f>
        <v>25000</v>
      </c>
      <c r="H19" s="122">
        <f>IF('CF Tracking Template'!$F17="Yes",'CF Tracking Template'!BB17," ")</f>
        <v>20833.333333333336</v>
      </c>
      <c r="I19" s="118">
        <f>IF('CF Tracking Template'!$F17="Yes",'CF Tracking Template'!N17," ")</f>
        <v>2022</v>
      </c>
      <c r="J19" s="118" t="str">
        <f>IF('CF Tracking Template'!$F17="Yes",'CF Tracking Template'!AL17," ")</f>
        <v>Other</v>
      </c>
      <c r="K19" s="118" t="str">
        <f>IF('CF Tracking Template'!$F17="Yes",IF('CF Tracking Template'!AD17&gt;0,"Received","Committed")," ")</f>
        <v>Received</v>
      </c>
      <c r="L19" s="118" t="str">
        <f>IF('CF Tracking Template'!$F17="Yes",'CF Tracking Template'!P17," ")</f>
        <v>Adaptation</v>
      </c>
      <c r="M19" s="118" t="str">
        <f>IF('CF Tracking Template'!$F17="Yes",'CF Tracking Template'!Q17," ")</f>
        <v>Agriculture</v>
      </c>
      <c r="N19" s="118" t="str">
        <f>IF('CF Tracking Template'!$F17="Yes",'CF Tracking Template'!R17," ")</f>
        <v>Agricultural education/training</v>
      </c>
      <c r="O19" s="118" t="str">
        <f>IF('CF Tracking Template'!$F17="Yes",IF('CF Tracking Template'!K17="Yes",1,"0")," ")</f>
        <v>0</v>
      </c>
      <c r="P19" s="118">
        <f>IF('CF Tracking Template'!$F17="Yes",IF('CF Tracking Template'!L17="Yes",1,"0")," ")</f>
        <v>1</v>
      </c>
      <c r="Q19" s="118" t="str">
        <f>IF('CF Tracking Template'!$F17="Yes",'CF Tracking Template'!AN17," ")</f>
        <v>completed</v>
      </c>
      <c r="R19" s="118" t="str">
        <f>IF('CF Tracking Template'!$F17="Yes",'CF Tracking Template'!AM17," ")</f>
        <v>500 beneficiaries</v>
      </c>
      <c r="S19" s="118">
        <f>IF('CF Tracking Template'!$F17="Yes",'CF Tracking Template'!AO17," ")</f>
        <v>0</v>
      </c>
      <c r="T19" s="14"/>
      <c r="U19" s="14"/>
      <c r="V19" s="14"/>
      <c r="W19" s="14"/>
      <c r="X19" s="14"/>
    </row>
    <row r="20" spans="1:24" ht="98">
      <c r="A20" s="14"/>
      <c r="B20" s="118" t="str">
        <f>IF('CF Tracking Template'!$F18="Yes",'CF Tracking Template'!G18," ")</f>
        <v>BTR support programme</v>
      </c>
      <c r="C20" s="118" t="str">
        <f>IF('CF Tracking Template'!$F18="Yes",'CF Tracking Template'!H18," ")</f>
        <v>ICAT support for climate finance tracking and BTR reporting</v>
      </c>
      <c r="D20" s="118" t="str">
        <f>IF('CF Tracking Template'!$F18="Yes",'CF Tracking Template'!E18," ")</f>
        <v>Public multilateral - regional / international</v>
      </c>
      <c r="E20" s="118" t="str">
        <f>IF('CF Tracking Template'!$F18="Yes",'CF Tracking Template'!O18," ")</f>
        <v>Governmental institution</v>
      </c>
      <c r="F20" s="118" t="str">
        <f>IF('CF Tracking Template'!$F18="Yes",'CF Tracking Template'!D18," ")</f>
        <v>ICAT</v>
      </c>
      <c r="G20" s="121">
        <f>IF('CF Tracking Template'!$F18="Yes",'CF Tracking Template'!AT18," ")</f>
        <v>0</v>
      </c>
      <c r="H20" s="122">
        <f>IF('CF Tracking Template'!$F18="Yes",'CF Tracking Template'!BB18," ")</f>
        <v>83333.333333333343</v>
      </c>
      <c r="I20" s="118">
        <f>IF('CF Tracking Template'!$F18="Yes",'CF Tracking Template'!N18," ")</f>
        <v>2022</v>
      </c>
      <c r="J20" s="118" t="str">
        <f>IF('CF Tracking Template'!$F18="Yes",'CF Tracking Template'!AL18," ")</f>
        <v>Grant</v>
      </c>
      <c r="K20" s="118" t="str">
        <f>IF('CF Tracking Template'!$F18="Yes",IF('CF Tracking Template'!AD18&gt;0,"Received","Committed")," ")</f>
        <v>Received</v>
      </c>
      <c r="L20" s="118" t="str">
        <f>IF('CF Tracking Template'!$F18="Yes",'CF Tracking Template'!P18," ")</f>
        <v>Cross-cutting</v>
      </c>
      <c r="M20" s="118" t="str">
        <f>IF('CF Tracking Template'!$F18="Yes",'CF Tracking Template'!Q18," ")</f>
        <v>Other</v>
      </c>
      <c r="N20" s="118">
        <f>IF('CF Tracking Template'!$F18="Yes",'CF Tracking Template'!R18," ")</f>
        <v>0</v>
      </c>
      <c r="O20" s="118" t="str">
        <f>IF('CF Tracking Template'!$F18="Yes",IF('CF Tracking Template'!K18="Yes",1,"0")," ")</f>
        <v>0</v>
      </c>
      <c r="P20" s="118" t="str">
        <f>IF('CF Tracking Template'!$F18="Yes",IF('CF Tracking Template'!L18="Yes",1,"0")," ")</f>
        <v>0</v>
      </c>
      <c r="Q20" s="118" t="str">
        <f>IF('CF Tracking Template'!$F18="Yes",'CF Tracking Template'!AN18," ")</f>
        <v>completed</v>
      </c>
      <c r="R20" s="118">
        <f>IF('CF Tracking Template'!$F18="Yes",'CF Tracking Template'!AM18," ")</f>
        <v>0</v>
      </c>
      <c r="S20" s="118" t="str">
        <f>IF('CF Tracking Template'!$F18="Yes",'CF Tracking Template'!AO18," ")</f>
        <v>Ministry budget sheet</v>
      </c>
      <c r="T20" s="14"/>
      <c r="U20" s="14"/>
      <c r="V20" s="14"/>
      <c r="W20" s="14"/>
      <c r="X20" s="14"/>
    </row>
    <row r="21" spans="1:24" ht="14">
      <c r="A21" s="14"/>
      <c r="B21" s="118" t="str">
        <f>IF('CF Tracking Template'!$F19="Yes",'CF Tracking Template'!G19," ")</f>
        <v xml:space="preserve"> </v>
      </c>
      <c r="C21" s="118" t="str">
        <f>IF('CF Tracking Template'!$F19="Yes",'CF Tracking Template'!H19," ")</f>
        <v xml:space="preserve"> </v>
      </c>
      <c r="D21" s="118" t="str">
        <f>IF('CF Tracking Template'!$F19="Yes",'CF Tracking Template'!E19," ")</f>
        <v xml:space="preserve"> </v>
      </c>
      <c r="E21" s="118" t="str">
        <f>IF('CF Tracking Template'!$F19="Yes",'CF Tracking Template'!O19," ")</f>
        <v xml:space="preserve"> </v>
      </c>
      <c r="F21" s="118" t="str">
        <f>IF('CF Tracking Template'!$F19="Yes",'CF Tracking Template'!D19," ")</f>
        <v xml:space="preserve"> </v>
      </c>
      <c r="G21" s="121" t="str">
        <f>IF('CF Tracking Template'!$F19="Yes",'CF Tracking Template'!AT19," ")</f>
        <v xml:space="preserve"> </v>
      </c>
      <c r="H21" s="122" t="str">
        <f>IF('CF Tracking Template'!$F19="Yes",'CF Tracking Template'!BB19," ")</f>
        <v xml:space="preserve"> </v>
      </c>
      <c r="I21" s="118" t="str">
        <f>IF('CF Tracking Template'!$F19="Yes",'CF Tracking Template'!N19," ")</f>
        <v xml:space="preserve"> </v>
      </c>
      <c r="J21" s="118" t="str">
        <f>IF('CF Tracking Template'!$F19="Yes",'CF Tracking Template'!AL19," ")</f>
        <v xml:space="preserve"> </v>
      </c>
      <c r="K21" s="118" t="str">
        <f>IF('CF Tracking Template'!$F19="Yes",IF('CF Tracking Template'!AD19&gt;0,"Received","Committed")," ")</f>
        <v xml:space="preserve"> </v>
      </c>
      <c r="L21" s="118" t="str">
        <f>IF('CF Tracking Template'!$F19="Yes",'CF Tracking Template'!P19," ")</f>
        <v xml:space="preserve"> </v>
      </c>
      <c r="M21" s="118" t="str">
        <f>IF('CF Tracking Template'!$F19="Yes",'CF Tracking Template'!Q19," ")</f>
        <v xml:space="preserve"> </v>
      </c>
      <c r="N21" s="118" t="str">
        <f>IF('CF Tracking Template'!$F19="Yes",'CF Tracking Template'!R19," ")</f>
        <v xml:space="preserve"> </v>
      </c>
      <c r="O21" s="118" t="str">
        <f>IF('CF Tracking Template'!$F19="Yes",IF('CF Tracking Template'!K19="Yes",1,"0")," ")</f>
        <v xml:space="preserve"> </v>
      </c>
      <c r="P21" s="118" t="str">
        <f>IF('CF Tracking Template'!$F19="Yes",IF('CF Tracking Template'!L19="Yes",1,"0")," ")</f>
        <v xml:space="preserve"> </v>
      </c>
      <c r="Q21" s="118" t="str">
        <f>IF('CF Tracking Template'!$F19="Yes",'CF Tracking Template'!AN19," ")</f>
        <v xml:space="preserve"> </v>
      </c>
      <c r="R21" s="118" t="str">
        <f>IF('CF Tracking Template'!$F19="Yes",'CF Tracking Template'!AM19," ")</f>
        <v xml:space="preserve"> </v>
      </c>
      <c r="S21" s="118" t="str">
        <f>IF('CF Tracking Template'!$F19="Yes",'CF Tracking Template'!AO19," ")</f>
        <v xml:space="preserve"> </v>
      </c>
      <c r="T21" s="14"/>
      <c r="U21" s="14"/>
      <c r="V21" s="14"/>
      <c r="W21" s="14"/>
      <c r="X21" s="14"/>
    </row>
    <row r="22" spans="1:24" ht="14">
      <c r="A22" s="14"/>
      <c r="B22" s="118" t="str">
        <f>IF('CF Tracking Template'!$F20="Yes",'CF Tracking Template'!G20," ")</f>
        <v xml:space="preserve"> </v>
      </c>
      <c r="C22" s="118" t="str">
        <f>IF('CF Tracking Template'!$F20="Yes",'CF Tracking Template'!H20," ")</f>
        <v xml:space="preserve"> </v>
      </c>
      <c r="D22" s="118" t="str">
        <f>IF('CF Tracking Template'!$F20="Yes",'CF Tracking Template'!E20," ")</f>
        <v xml:space="preserve"> </v>
      </c>
      <c r="E22" s="118" t="str">
        <f>IF('CF Tracking Template'!$F20="Yes",'CF Tracking Template'!O20," ")</f>
        <v xml:space="preserve"> </v>
      </c>
      <c r="F22" s="118" t="str">
        <f>IF('CF Tracking Template'!$F20="Yes",'CF Tracking Template'!D20," ")</f>
        <v xml:space="preserve"> </v>
      </c>
      <c r="G22" s="121" t="str">
        <f>IF('CF Tracking Template'!$F20="Yes",'CF Tracking Template'!AT20," ")</f>
        <v xml:space="preserve"> </v>
      </c>
      <c r="H22" s="122" t="str">
        <f>IF('CF Tracking Template'!$F20="Yes",'CF Tracking Template'!BB20," ")</f>
        <v xml:space="preserve"> </v>
      </c>
      <c r="I22" s="118" t="str">
        <f>IF('CF Tracking Template'!$F20="Yes",'CF Tracking Template'!N20," ")</f>
        <v xml:space="preserve"> </v>
      </c>
      <c r="J22" s="118" t="str">
        <f>IF('CF Tracking Template'!$F20="Yes",'CF Tracking Template'!AL20," ")</f>
        <v xml:space="preserve"> </v>
      </c>
      <c r="K22" s="118" t="str">
        <f>IF('CF Tracking Template'!$F20="Yes",IF('CF Tracking Template'!AD20&gt;0,"Received","Committed")," ")</f>
        <v xml:space="preserve"> </v>
      </c>
      <c r="L22" s="118" t="str">
        <f>IF('CF Tracking Template'!$F20="Yes",'CF Tracking Template'!P20," ")</f>
        <v xml:space="preserve"> </v>
      </c>
      <c r="M22" s="118" t="str">
        <f>IF('CF Tracking Template'!$F20="Yes",'CF Tracking Template'!Q20," ")</f>
        <v xml:space="preserve"> </v>
      </c>
      <c r="N22" s="118" t="str">
        <f>IF('CF Tracking Template'!$F20="Yes",'CF Tracking Template'!R20," ")</f>
        <v xml:space="preserve"> </v>
      </c>
      <c r="O22" s="118" t="str">
        <f>IF('CF Tracking Template'!$F20="Yes",IF('CF Tracking Template'!K20="Yes",1,"0")," ")</f>
        <v xml:space="preserve"> </v>
      </c>
      <c r="P22" s="118" t="str">
        <f>IF('CF Tracking Template'!$F20="Yes",IF('CF Tracking Template'!L20="Yes",1,"0")," ")</f>
        <v xml:space="preserve"> </v>
      </c>
      <c r="Q22" s="118" t="str">
        <f>IF('CF Tracking Template'!$F20="Yes",'CF Tracking Template'!AN20," ")</f>
        <v xml:space="preserve"> </v>
      </c>
      <c r="R22" s="118" t="str">
        <f>IF('CF Tracking Template'!$F20="Yes",'CF Tracking Template'!AM20," ")</f>
        <v xml:space="preserve"> </v>
      </c>
      <c r="S22" s="118" t="str">
        <f>IF('CF Tracking Template'!$F20="Yes",'CF Tracking Template'!AO20," ")</f>
        <v xml:space="preserve"> </v>
      </c>
      <c r="T22" s="14"/>
      <c r="U22" s="14"/>
      <c r="V22" s="14"/>
      <c r="W22" s="14"/>
      <c r="X22" s="14"/>
    </row>
    <row r="23" spans="1:24" ht="14">
      <c r="A23" s="14"/>
      <c r="B23" s="118" t="str">
        <f>IF('CF Tracking Template'!$F21="Yes",'CF Tracking Template'!G21," ")</f>
        <v xml:space="preserve"> </v>
      </c>
      <c r="C23" s="118" t="str">
        <f>IF('CF Tracking Template'!$F21="Yes",'CF Tracking Template'!H21," ")</f>
        <v xml:space="preserve"> </v>
      </c>
      <c r="D23" s="118" t="str">
        <f>IF('CF Tracking Template'!$F21="Yes",'CF Tracking Template'!E21," ")</f>
        <v xml:space="preserve"> </v>
      </c>
      <c r="E23" s="118" t="str">
        <f>IF('CF Tracking Template'!$F21="Yes",'CF Tracking Template'!O21," ")</f>
        <v xml:space="preserve"> </v>
      </c>
      <c r="F23" s="118" t="str">
        <f>IF('CF Tracking Template'!$F21="Yes",'CF Tracking Template'!D21," ")</f>
        <v xml:space="preserve"> </v>
      </c>
      <c r="G23" s="121" t="str">
        <f>IF('CF Tracking Template'!$F21="Yes",'CF Tracking Template'!AT21," ")</f>
        <v xml:space="preserve"> </v>
      </c>
      <c r="H23" s="122" t="str">
        <f>IF('CF Tracking Template'!$F21="Yes",'CF Tracking Template'!BB21," ")</f>
        <v xml:space="preserve"> </v>
      </c>
      <c r="I23" s="118" t="str">
        <f>IF('CF Tracking Template'!$F21="Yes",'CF Tracking Template'!N21," ")</f>
        <v xml:space="preserve"> </v>
      </c>
      <c r="J23" s="118" t="str">
        <f>IF('CF Tracking Template'!$F21="Yes",'CF Tracking Template'!AL21," ")</f>
        <v xml:space="preserve"> </v>
      </c>
      <c r="K23" s="118" t="str">
        <f>IF('CF Tracking Template'!$F21="Yes",IF('CF Tracking Template'!AD21&gt;0,"Received","Committed")," ")</f>
        <v xml:space="preserve"> </v>
      </c>
      <c r="L23" s="118" t="str">
        <f>IF('CF Tracking Template'!$F21="Yes",'CF Tracking Template'!P21," ")</f>
        <v xml:space="preserve"> </v>
      </c>
      <c r="M23" s="118" t="str">
        <f>IF('CF Tracking Template'!$F21="Yes",'CF Tracking Template'!Q21," ")</f>
        <v xml:space="preserve"> </v>
      </c>
      <c r="N23" s="118" t="str">
        <f>IF('CF Tracking Template'!$F21="Yes",'CF Tracking Template'!R21," ")</f>
        <v xml:space="preserve"> </v>
      </c>
      <c r="O23" s="118" t="str">
        <f>IF('CF Tracking Template'!$F21="Yes",IF('CF Tracking Template'!K21="Yes",1,"0")," ")</f>
        <v xml:space="preserve"> </v>
      </c>
      <c r="P23" s="118" t="str">
        <f>IF('CF Tracking Template'!$F21="Yes",IF('CF Tracking Template'!L21="Yes",1,"0")," ")</f>
        <v xml:space="preserve"> </v>
      </c>
      <c r="Q23" s="118" t="str">
        <f>IF('CF Tracking Template'!$F21="Yes",'CF Tracking Template'!AN21," ")</f>
        <v xml:space="preserve"> </v>
      </c>
      <c r="R23" s="118" t="str">
        <f>IF('CF Tracking Template'!$F21="Yes",'CF Tracking Template'!AM21," ")</f>
        <v xml:space="preserve"> </v>
      </c>
      <c r="S23" s="118" t="str">
        <f>IF('CF Tracking Template'!$F21="Yes",'CF Tracking Template'!AO21," ")</f>
        <v xml:space="preserve"> </v>
      </c>
      <c r="T23" s="14"/>
      <c r="U23" s="14"/>
      <c r="V23" s="14"/>
      <c r="W23" s="14"/>
      <c r="X23" s="14"/>
    </row>
    <row r="24" spans="1:24" ht="14">
      <c r="A24" s="14"/>
      <c r="B24" s="118" t="str">
        <f>IF('CF Tracking Template'!$F22="Yes",'CF Tracking Template'!G22," ")</f>
        <v xml:space="preserve"> </v>
      </c>
      <c r="C24" s="118" t="str">
        <f>IF('CF Tracking Template'!$F22="Yes",'CF Tracking Template'!H22," ")</f>
        <v xml:space="preserve"> </v>
      </c>
      <c r="D24" s="118" t="str">
        <f>IF('CF Tracking Template'!$F22="Yes",'CF Tracking Template'!E22," ")</f>
        <v xml:space="preserve"> </v>
      </c>
      <c r="E24" s="118" t="str">
        <f>IF('CF Tracking Template'!$F22="Yes",'CF Tracking Template'!O22," ")</f>
        <v xml:space="preserve"> </v>
      </c>
      <c r="F24" s="118" t="str">
        <f>IF('CF Tracking Template'!$F22="Yes",'CF Tracking Template'!D22," ")</f>
        <v xml:space="preserve"> </v>
      </c>
      <c r="G24" s="121" t="str">
        <f>IF('CF Tracking Template'!$F22="Yes",'CF Tracking Template'!AT22," ")</f>
        <v xml:space="preserve"> </v>
      </c>
      <c r="H24" s="122" t="str">
        <f>IF('CF Tracking Template'!$F22="Yes",'CF Tracking Template'!BB22," ")</f>
        <v xml:space="preserve"> </v>
      </c>
      <c r="I24" s="118" t="str">
        <f>IF('CF Tracking Template'!$F22="Yes",'CF Tracking Template'!N22," ")</f>
        <v xml:space="preserve"> </v>
      </c>
      <c r="J24" s="118" t="str">
        <f>IF('CF Tracking Template'!$F22="Yes",'CF Tracking Template'!AL22," ")</f>
        <v xml:space="preserve"> </v>
      </c>
      <c r="K24" s="118" t="str">
        <f>IF('CF Tracking Template'!$F22="Yes",IF('CF Tracking Template'!AD22&gt;0,"Received","Committed")," ")</f>
        <v xml:space="preserve"> </v>
      </c>
      <c r="L24" s="118" t="str">
        <f>IF('CF Tracking Template'!$F22="Yes",'CF Tracking Template'!P22," ")</f>
        <v xml:space="preserve"> </v>
      </c>
      <c r="M24" s="118" t="str">
        <f>IF('CF Tracking Template'!$F22="Yes",'CF Tracking Template'!Q22," ")</f>
        <v xml:space="preserve"> </v>
      </c>
      <c r="N24" s="118" t="str">
        <f>IF('CF Tracking Template'!$F22="Yes",'CF Tracking Template'!R22," ")</f>
        <v xml:space="preserve"> </v>
      </c>
      <c r="O24" s="118" t="str">
        <f>IF('CF Tracking Template'!$F22="Yes",IF('CF Tracking Template'!K22="Yes",1,"0")," ")</f>
        <v xml:space="preserve"> </v>
      </c>
      <c r="P24" s="118" t="str">
        <f>IF('CF Tracking Template'!$F22="Yes",IF('CF Tracking Template'!L22="Yes",1,"0")," ")</f>
        <v xml:space="preserve"> </v>
      </c>
      <c r="Q24" s="118" t="str">
        <f>IF('CF Tracking Template'!$F22="Yes",'CF Tracking Template'!AN22," ")</f>
        <v xml:space="preserve"> </v>
      </c>
      <c r="R24" s="118" t="str">
        <f>IF('CF Tracking Template'!$F22="Yes",'CF Tracking Template'!AM22," ")</f>
        <v xml:space="preserve"> </v>
      </c>
      <c r="S24" s="118" t="str">
        <f>IF('CF Tracking Template'!$F22="Yes",'CF Tracking Template'!AO22," ")</f>
        <v xml:space="preserve"> </v>
      </c>
      <c r="T24" s="14"/>
      <c r="U24" s="14"/>
      <c r="V24" s="14"/>
      <c r="W24" s="14"/>
      <c r="X24" s="14"/>
    </row>
    <row r="25" spans="1:24" ht="14">
      <c r="A25" s="14"/>
      <c r="B25" s="118" t="str">
        <f>IF('CF Tracking Template'!$F23="Yes",'CF Tracking Template'!G23," ")</f>
        <v xml:space="preserve"> </v>
      </c>
      <c r="C25" s="118" t="str">
        <f>IF('CF Tracking Template'!$F23="Yes",'CF Tracking Template'!H23," ")</f>
        <v xml:space="preserve"> </v>
      </c>
      <c r="D25" s="118" t="str">
        <f>IF('CF Tracking Template'!$F23="Yes",'CF Tracking Template'!E23," ")</f>
        <v xml:space="preserve"> </v>
      </c>
      <c r="E25" s="118" t="str">
        <f>IF('CF Tracking Template'!$F23="Yes",'CF Tracking Template'!O23," ")</f>
        <v xml:space="preserve"> </v>
      </c>
      <c r="F25" s="118" t="str">
        <f>IF('CF Tracking Template'!$F23="Yes",'CF Tracking Template'!D23," ")</f>
        <v xml:space="preserve"> </v>
      </c>
      <c r="G25" s="121" t="str">
        <f>IF('CF Tracking Template'!$F23="Yes",'CF Tracking Template'!AT23," ")</f>
        <v xml:space="preserve"> </v>
      </c>
      <c r="H25" s="122" t="str">
        <f>IF('CF Tracking Template'!$F23="Yes",'CF Tracking Template'!BB23," ")</f>
        <v xml:space="preserve"> </v>
      </c>
      <c r="I25" s="118" t="str">
        <f>IF('CF Tracking Template'!$F23="Yes",'CF Tracking Template'!N23," ")</f>
        <v xml:space="preserve"> </v>
      </c>
      <c r="J25" s="118" t="str">
        <f>IF('CF Tracking Template'!$F23="Yes",'CF Tracking Template'!AL23," ")</f>
        <v xml:space="preserve"> </v>
      </c>
      <c r="K25" s="118" t="str">
        <f>IF('CF Tracking Template'!$F23="Yes",IF('CF Tracking Template'!AD23&gt;0,"Received","Committed")," ")</f>
        <v xml:space="preserve"> </v>
      </c>
      <c r="L25" s="118" t="str">
        <f>IF('CF Tracking Template'!$F23="Yes",'CF Tracking Template'!P23," ")</f>
        <v xml:space="preserve"> </v>
      </c>
      <c r="M25" s="118" t="str">
        <f>IF('CF Tracking Template'!$F23="Yes",'CF Tracking Template'!Q23," ")</f>
        <v xml:space="preserve"> </v>
      </c>
      <c r="N25" s="118" t="str">
        <f>IF('CF Tracking Template'!$F23="Yes",'CF Tracking Template'!R23," ")</f>
        <v xml:space="preserve"> </v>
      </c>
      <c r="O25" s="118" t="str">
        <f>IF('CF Tracking Template'!$F23="Yes",IF('CF Tracking Template'!K23="Yes",1,"0")," ")</f>
        <v xml:space="preserve"> </v>
      </c>
      <c r="P25" s="118" t="str">
        <f>IF('CF Tracking Template'!$F23="Yes",IF('CF Tracking Template'!L23="Yes",1,"0")," ")</f>
        <v xml:space="preserve"> </v>
      </c>
      <c r="Q25" s="118" t="str">
        <f>IF('CF Tracking Template'!$F23="Yes",'CF Tracking Template'!AN23," ")</f>
        <v xml:space="preserve"> </v>
      </c>
      <c r="R25" s="118" t="str">
        <f>IF('CF Tracking Template'!$F23="Yes",'CF Tracking Template'!AM23," ")</f>
        <v xml:space="preserve"> </v>
      </c>
      <c r="S25" s="118" t="str">
        <f>IF('CF Tracking Template'!$F23="Yes",'CF Tracking Template'!AO23," ")</f>
        <v xml:space="preserve"> </v>
      </c>
      <c r="T25" s="14"/>
      <c r="U25" s="14"/>
      <c r="V25" s="14"/>
      <c r="W25" s="14"/>
      <c r="X25" s="14"/>
    </row>
    <row r="26" spans="1:24" ht="14">
      <c r="A26" s="14"/>
      <c r="B26" s="118" t="str">
        <f>IF('CF Tracking Template'!$F24="Yes",'CF Tracking Template'!G24," ")</f>
        <v xml:space="preserve"> </v>
      </c>
      <c r="C26" s="118" t="str">
        <f>IF('CF Tracking Template'!$F24="Yes",'CF Tracking Template'!H24," ")</f>
        <v xml:space="preserve"> </v>
      </c>
      <c r="D26" s="118" t="str">
        <f>IF('CF Tracking Template'!$F24="Yes",'CF Tracking Template'!E24," ")</f>
        <v xml:space="preserve"> </v>
      </c>
      <c r="E26" s="118" t="str">
        <f>IF('CF Tracking Template'!$F24="Yes",'CF Tracking Template'!O24," ")</f>
        <v xml:space="preserve"> </v>
      </c>
      <c r="F26" s="118" t="str">
        <f>IF('CF Tracking Template'!$F24="Yes",'CF Tracking Template'!D24," ")</f>
        <v xml:space="preserve"> </v>
      </c>
      <c r="G26" s="121" t="str">
        <f>IF('CF Tracking Template'!$F24="Yes",'CF Tracking Template'!AT24," ")</f>
        <v xml:space="preserve"> </v>
      </c>
      <c r="H26" s="122" t="str">
        <f>IF('CF Tracking Template'!$F24="Yes",'CF Tracking Template'!BB24," ")</f>
        <v xml:space="preserve"> </v>
      </c>
      <c r="I26" s="118" t="str">
        <f>IF('CF Tracking Template'!$F24="Yes",'CF Tracking Template'!N24," ")</f>
        <v xml:space="preserve"> </v>
      </c>
      <c r="J26" s="118" t="str">
        <f>IF('CF Tracking Template'!$F24="Yes",'CF Tracking Template'!AL24," ")</f>
        <v xml:space="preserve"> </v>
      </c>
      <c r="K26" s="118" t="str">
        <f>IF('CF Tracking Template'!$F24="Yes",IF('CF Tracking Template'!AD24&gt;0,"Received","Committed")," ")</f>
        <v xml:space="preserve"> </v>
      </c>
      <c r="L26" s="118" t="str">
        <f>IF('CF Tracking Template'!$F24="Yes",'CF Tracking Template'!P24," ")</f>
        <v xml:space="preserve"> </v>
      </c>
      <c r="M26" s="118" t="str">
        <f>IF('CF Tracking Template'!$F24="Yes",'CF Tracking Template'!Q24," ")</f>
        <v xml:space="preserve"> </v>
      </c>
      <c r="N26" s="118" t="str">
        <f>IF('CF Tracking Template'!$F24="Yes",'CF Tracking Template'!R24," ")</f>
        <v xml:space="preserve"> </v>
      </c>
      <c r="O26" s="118" t="str">
        <f>IF('CF Tracking Template'!$F24="Yes",IF('CF Tracking Template'!K24="Yes",1,"0")," ")</f>
        <v xml:space="preserve"> </v>
      </c>
      <c r="P26" s="118" t="str">
        <f>IF('CF Tracking Template'!$F24="Yes",IF('CF Tracking Template'!L24="Yes",1,"0")," ")</f>
        <v xml:space="preserve"> </v>
      </c>
      <c r="Q26" s="118" t="str">
        <f>IF('CF Tracking Template'!$F24="Yes",'CF Tracking Template'!AN24," ")</f>
        <v xml:space="preserve"> </v>
      </c>
      <c r="R26" s="118" t="str">
        <f>IF('CF Tracking Template'!$F24="Yes",'CF Tracking Template'!AM24," ")</f>
        <v xml:space="preserve"> </v>
      </c>
      <c r="S26" s="118" t="str">
        <f>IF('CF Tracking Template'!$F24="Yes",'CF Tracking Template'!AO24," ")</f>
        <v xml:space="preserve"> </v>
      </c>
      <c r="T26" s="14"/>
      <c r="U26" s="14"/>
      <c r="V26" s="14"/>
      <c r="W26" s="14"/>
      <c r="X26" s="14"/>
    </row>
    <row r="27" spans="1:24" ht="14">
      <c r="A27" s="14"/>
      <c r="B27" s="118" t="str">
        <f>IF('CF Tracking Template'!$F25="Yes",'CF Tracking Template'!G25," ")</f>
        <v xml:space="preserve"> </v>
      </c>
      <c r="C27" s="118" t="str">
        <f>IF('CF Tracking Template'!$F25="Yes",'CF Tracking Template'!H25," ")</f>
        <v xml:space="preserve"> </v>
      </c>
      <c r="D27" s="118" t="str">
        <f>IF('CF Tracking Template'!$F25="Yes",'CF Tracking Template'!E25," ")</f>
        <v xml:space="preserve"> </v>
      </c>
      <c r="E27" s="118" t="str">
        <f>IF('CF Tracking Template'!$F25="Yes",'CF Tracking Template'!O25," ")</f>
        <v xml:space="preserve"> </v>
      </c>
      <c r="F27" s="118" t="str">
        <f>IF('CF Tracking Template'!$F25="Yes",'CF Tracking Template'!D25," ")</f>
        <v xml:space="preserve"> </v>
      </c>
      <c r="G27" s="121" t="str">
        <f>IF('CF Tracking Template'!$F25="Yes",'CF Tracking Template'!AT25," ")</f>
        <v xml:space="preserve"> </v>
      </c>
      <c r="H27" s="122" t="str">
        <f>IF('CF Tracking Template'!$F25="Yes",'CF Tracking Template'!BB25," ")</f>
        <v xml:space="preserve"> </v>
      </c>
      <c r="I27" s="118" t="str">
        <f>IF('CF Tracking Template'!$F25="Yes",'CF Tracking Template'!N25," ")</f>
        <v xml:space="preserve"> </v>
      </c>
      <c r="J27" s="118" t="str">
        <f>IF('CF Tracking Template'!$F25="Yes",'CF Tracking Template'!AL25," ")</f>
        <v xml:space="preserve"> </v>
      </c>
      <c r="K27" s="118" t="str">
        <f>IF('CF Tracking Template'!$F25="Yes",IF('CF Tracking Template'!AD25&gt;0,"Received","Committed")," ")</f>
        <v xml:space="preserve"> </v>
      </c>
      <c r="L27" s="118" t="str">
        <f>IF('CF Tracking Template'!$F25="Yes",'CF Tracking Template'!P25," ")</f>
        <v xml:space="preserve"> </v>
      </c>
      <c r="M27" s="118" t="str">
        <f>IF('CF Tracking Template'!$F25="Yes",'CF Tracking Template'!Q25," ")</f>
        <v xml:space="preserve"> </v>
      </c>
      <c r="N27" s="118" t="str">
        <f>IF('CF Tracking Template'!$F25="Yes",'CF Tracking Template'!R25," ")</f>
        <v xml:space="preserve"> </v>
      </c>
      <c r="O27" s="118" t="str">
        <f>IF('CF Tracking Template'!$F25="Yes",IF('CF Tracking Template'!K25="Yes",1,"0")," ")</f>
        <v xml:space="preserve"> </v>
      </c>
      <c r="P27" s="118" t="str">
        <f>IF('CF Tracking Template'!$F25="Yes",IF('CF Tracking Template'!L25="Yes",1,"0")," ")</f>
        <v xml:space="preserve"> </v>
      </c>
      <c r="Q27" s="118" t="str">
        <f>IF('CF Tracking Template'!$F25="Yes",'CF Tracking Template'!AN25," ")</f>
        <v xml:space="preserve"> </v>
      </c>
      <c r="R27" s="118" t="str">
        <f>IF('CF Tracking Template'!$F25="Yes",'CF Tracking Template'!AM25," ")</f>
        <v xml:space="preserve"> </v>
      </c>
      <c r="S27" s="118" t="str">
        <f>IF('CF Tracking Template'!$F25="Yes",'CF Tracking Template'!AO25," ")</f>
        <v xml:space="preserve"> </v>
      </c>
      <c r="T27" s="14"/>
      <c r="U27" s="14"/>
      <c r="V27" s="14"/>
      <c r="W27" s="14"/>
      <c r="X27" s="14"/>
    </row>
    <row r="28" spans="1:24" ht="14">
      <c r="A28" s="14"/>
      <c r="B28" s="118" t="str">
        <f>IF('CF Tracking Template'!$F26="Yes",'CF Tracking Template'!G26," ")</f>
        <v xml:space="preserve"> </v>
      </c>
      <c r="C28" s="118" t="str">
        <f>IF('CF Tracking Template'!$F26="Yes",'CF Tracking Template'!H26," ")</f>
        <v xml:space="preserve"> </v>
      </c>
      <c r="D28" s="118" t="str">
        <f>IF('CF Tracking Template'!$F26="Yes",'CF Tracking Template'!E26," ")</f>
        <v xml:space="preserve"> </v>
      </c>
      <c r="E28" s="118" t="str">
        <f>IF('CF Tracking Template'!$F26="Yes",'CF Tracking Template'!O26," ")</f>
        <v xml:space="preserve"> </v>
      </c>
      <c r="F28" s="118" t="str">
        <f>IF('CF Tracking Template'!$F26="Yes",'CF Tracking Template'!D26," ")</f>
        <v xml:space="preserve"> </v>
      </c>
      <c r="G28" s="121" t="str">
        <f>IF('CF Tracking Template'!$F26="Yes",'CF Tracking Template'!AT26," ")</f>
        <v xml:space="preserve"> </v>
      </c>
      <c r="H28" s="122" t="str">
        <f>IF('CF Tracking Template'!$F26="Yes",'CF Tracking Template'!BB26," ")</f>
        <v xml:space="preserve"> </v>
      </c>
      <c r="I28" s="118" t="str">
        <f>IF('CF Tracking Template'!$F26="Yes",'CF Tracking Template'!N26," ")</f>
        <v xml:space="preserve"> </v>
      </c>
      <c r="J28" s="118" t="str">
        <f>IF('CF Tracking Template'!$F26="Yes",'CF Tracking Template'!AL26," ")</f>
        <v xml:space="preserve"> </v>
      </c>
      <c r="K28" s="118" t="str">
        <f>IF('CF Tracking Template'!$F26="Yes",IF('CF Tracking Template'!AD26&gt;0,"Received","Committed")," ")</f>
        <v xml:space="preserve"> </v>
      </c>
      <c r="L28" s="118" t="str">
        <f>IF('CF Tracking Template'!$F26="Yes",'CF Tracking Template'!P26," ")</f>
        <v xml:space="preserve"> </v>
      </c>
      <c r="M28" s="118" t="str">
        <f>IF('CF Tracking Template'!$F26="Yes",'CF Tracking Template'!Q26," ")</f>
        <v xml:space="preserve"> </v>
      </c>
      <c r="N28" s="118" t="str">
        <f>IF('CF Tracking Template'!$F26="Yes",'CF Tracking Template'!R26," ")</f>
        <v xml:space="preserve"> </v>
      </c>
      <c r="O28" s="118" t="str">
        <f>IF('CF Tracking Template'!$F26="Yes",IF('CF Tracking Template'!K26="Yes",1,"0")," ")</f>
        <v xml:space="preserve"> </v>
      </c>
      <c r="P28" s="118" t="str">
        <f>IF('CF Tracking Template'!$F26="Yes",IF('CF Tracking Template'!L26="Yes",1,"0")," ")</f>
        <v xml:space="preserve"> </v>
      </c>
      <c r="Q28" s="118" t="str">
        <f>IF('CF Tracking Template'!$F26="Yes",'CF Tracking Template'!AN26," ")</f>
        <v xml:space="preserve"> </v>
      </c>
      <c r="R28" s="118" t="str">
        <f>IF('CF Tracking Template'!$F26="Yes",'CF Tracking Template'!AM26," ")</f>
        <v xml:space="preserve"> </v>
      </c>
      <c r="S28" s="118" t="str">
        <f>IF('CF Tracking Template'!$F26="Yes",'CF Tracking Template'!AO26," ")</f>
        <v xml:space="preserve"> </v>
      </c>
      <c r="T28" s="14"/>
      <c r="U28" s="14"/>
      <c r="V28" s="14"/>
      <c r="W28" s="14"/>
      <c r="X28" s="14"/>
    </row>
    <row r="29" spans="1:24" ht="14">
      <c r="A29" s="14"/>
      <c r="B29" s="118" t="str">
        <f>IF('CF Tracking Template'!$F27="Yes",'CF Tracking Template'!G27," ")</f>
        <v xml:space="preserve"> </v>
      </c>
      <c r="C29" s="118" t="str">
        <f>IF('CF Tracking Template'!$F27="Yes",'CF Tracking Template'!H27," ")</f>
        <v xml:space="preserve"> </v>
      </c>
      <c r="D29" s="118" t="str">
        <f>IF('CF Tracking Template'!$F27="Yes",'CF Tracking Template'!E27," ")</f>
        <v xml:space="preserve"> </v>
      </c>
      <c r="E29" s="118" t="str">
        <f>IF('CF Tracking Template'!$F27="Yes",'CF Tracking Template'!O27," ")</f>
        <v xml:space="preserve"> </v>
      </c>
      <c r="F29" s="118" t="str">
        <f>IF('CF Tracking Template'!$F27="Yes",'CF Tracking Template'!D27," ")</f>
        <v xml:space="preserve"> </v>
      </c>
      <c r="G29" s="121" t="str">
        <f>IF('CF Tracking Template'!$F27="Yes",'CF Tracking Template'!AT27," ")</f>
        <v xml:space="preserve"> </v>
      </c>
      <c r="H29" s="122" t="str">
        <f>IF('CF Tracking Template'!$F27="Yes",'CF Tracking Template'!BB27," ")</f>
        <v xml:space="preserve"> </v>
      </c>
      <c r="I29" s="118" t="str">
        <f>IF('CF Tracking Template'!$F27="Yes",'CF Tracking Template'!N27," ")</f>
        <v xml:space="preserve"> </v>
      </c>
      <c r="J29" s="118" t="str">
        <f>IF('CF Tracking Template'!$F27="Yes",'CF Tracking Template'!AL27," ")</f>
        <v xml:space="preserve"> </v>
      </c>
      <c r="K29" s="118" t="str">
        <f>IF('CF Tracking Template'!$F27="Yes",IF('CF Tracking Template'!AD27&gt;0,"Received","Committed")," ")</f>
        <v xml:space="preserve"> </v>
      </c>
      <c r="L29" s="118" t="str">
        <f>IF('CF Tracking Template'!$F27="Yes",'CF Tracking Template'!P27," ")</f>
        <v xml:space="preserve"> </v>
      </c>
      <c r="M29" s="118" t="str">
        <f>IF('CF Tracking Template'!$F27="Yes",'CF Tracking Template'!Q27," ")</f>
        <v xml:space="preserve"> </v>
      </c>
      <c r="N29" s="118" t="str">
        <f>IF('CF Tracking Template'!$F27="Yes",'CF Tracking Template'!R27," ")</f>
        <v xml:space="preserve"> </v>
      </c>
      <c r="O29" s="118" t="str">
        <f>IF('CF Tracking Template'!$F27="Yes",IF('CF Tracking Template'!K27="Yes",1,"0")," ")</f>
        <v xml:space="preserve"> </v>
      </c>
      <c r="P29" s="118" t="str">
        <f>IF('CF Tracking Template'!$F27="Yes",IF('CF Tracking Template'!L27="Yes",1,"0")," ")</f>
        <v xml:space="preserve"> </v>
      </c>
      <c r="Q29" s="118" t="str">
        <f>IF('CF Tracking Template'!$F27="Yes",'CF Tracking Template'!AN27," ")</f>
        <v xml:space="preserve"> </v>
      </c>
      <c r="R29" s="118" t="str">
        <f>IF('CF Tracking Template'!$F27="Yes",'CF Tracking Template'!AM27," ")</f>
        <v xml:space="preserve"> </v>
      </c>
      <c r="S29" s="118" t="str">
        <f>IF('CF Tracking Template'!$F27="Yes",'CF Tracking Template'!AO27," ")</f>
        <v xml:space="preserve"> </v>
      </c>
      <c r="T29" s="14"/>
      <c r="U29" s="14"/>
      <c r="V29" s="14"/>
      <c r="W29" s="14"/>
      <c r="X29" s="14"/>
    </row>
    <row r="30" spans="1:24" ht="14">
      <c r="A30" s="14"/>
      <c r="B30" s="118" t="str">
        <f>IF('CF Tracking Template'!$F28="Yes",'CF Tracking Template'!G28," ")</f>
        <v xml:space="preserve"> </v>
      </c>
      <c r="C30" s="118" t="str">
        <f>IF('CF Tracking Template'!$F28="Yes",'CF Tracking Template'!H28," ")</f>
        <v xml:space="preserve"> </v>
      </c>
      <c r="D30" s="118" t="str">
        <f>IF('CF Tracking Template'!$F28="Yes",'CF Tracking Template'!E28," ")</f>
        <v xml:space="preserve"> </v>
      </c>
      <c r="E30" s="118" t="str">
        <f>IF('CF Tracking Template'!$F28="Yes",'CF Tracking Template'!O28," ")</f>
        <v xml:space="preserve"> </v>
      </c>
      <c r="F30" s="118" t="str">
        <f>IF('CF Tracking Template'!$F28="Yes",'CF Tracking Template'!D28," ")</f>
        <v xml:space="preserve"> </v>
      </c>
      <c r="G30" s="121" t="str">
        <f>IF('CF Tracking Template'!$F28="Yes",'CF Tracking Template'!AT28," ")</f>
        <v xml:space="preserve"> </v>
      </c>
      <c r="H30" s="122" t="str">
        <f>IF('CF Tracking Template'!$F28="Yes",'CF Tracking Template'!BB28," ")</f>
        <v xml:space="preserve"> </v>
      </c>
      <c r="I30" s="118" t="str">
        <f>IF('CF Tracking Template'!$F28="Yes",'CF Tracking Template'!N28," ")</f>
        <v xml:space="preserve"> </v>
      </c>
      <c r="J30" s="118" t="str">
        <f>IF('CF Tracking Template'!$F28="Yes",'CF Tracking Template'!AL28," ")</f>
        <v xml:space="preserve"> </v>
      </c>
      <c r="K30" s="118" t="str">
        <f>IF('CF Tracking Template'!$F28="Yes",IF('CF Tracking Template'!AD28&gt;0,"Received","Committed")," ")</f>
        <v xml:space="preserve"> </v>
      </c>
      <c r="L30" s="118" t="str">
        <f>IF('CF Tracking Template'!$F28="Yes",'CF Tracking Template'!P28," ")</f>
        <v xml:space="preserve"> </v>
      </c>
      <c r="M30" s="118" t="str">
        <f>IF('CF Tracking Template'!$F28="Yes",'CF Tracking Template'!Q28," ")</f>
        <v xml:space="preserve"> </v>
      </c>
      <c r="N30" s="118" t="str">
        <f>IF('CF Tracking Template'!$F28="Yes",'CF Tracking Template'!R28," ")</f>
        <v xml:space="preserve"> </v>
      </c>
      <c r="O30" s="118" t="str">
        <f>IF('CF Tracking Template'!$F28="Yes",IF('CF Tracking Template'!K28="Yes",1,"0")," ")</f>
        <v xml:space="preserve"> </v>
      </c>
      <c r="P30" s="118" t="str">
        <f>IF('CF Tracking Template'!$F28="Yes",IF('CF Tracking Template'!L28="Yes",1,"0")," ")</f>
        <v xml:space="preserve"> </v>
      </c>
      <c r="Q30" s="118" t="str">
        <f>IF('CF Tracking Template'!$F28="Yes",'CF Tracking Template'!AN28," ")</f>
        <v xml:space="preserve"> </v>
      </c>
      <c r="R30" s="118" t="str">
        <f>IF('CF Tracking Template'!$F28="Yes",'CF Tracking Template'!AM28," ")</f>
        <v xml:space="preserve"> </v>
      </c>
      <c r="S30" s="118" t="str">
        <f>IF('CF Tracking Template'!$F28="Yes",'CF Tracking Template'!AO28," ")</f>
        <v xml:space="preserve"> </v>
      </c>
      <c r="T30" s="14"/>
      <c r="U30" s="14"/>
      <c r="V30" s="14"/>
      <c r="W30" s="14"/>
      <c r="X30" s="14"/>
    </row>
    <row r="31" spans="1:24" ht="14" thickBot="1">
      <c r="A31" s="14"/>
      <c r="B31" s="123"/>
      <c r="C31" s="123"/>
      <c r="D31" s="123"/>
      <c r="E31" s="123"/>
      <c r="F31" s="123"/>
      <c r="G31" s="123"/>
      <c r="H31" s="123"/>
      <c r="I31" s="123"/>
      <c r="J31" s="123"/>
      <c r="K31" s="123"/>
      <c r="L31" s="123"/>
      <c r="M31" s="123"/>
      <c r="N31" s="123"/>
      <c r="O31" s="123"/>
      <c r="P31" s="123"/>
      <c r="Q31" s="123"/>
      <c r="R31" s="123"/>
      <c r="S31" s="123"/>
      <c r="T31" s="14"/>
      <c r="U31" s="14"/>
      <c r="V31" s="14"/>
      <c r="W31" s="14"/>
      <c r="X31" s="14"/>
    </row>
    <row r="32" spans="1:24">
      <c r="A32" s="14"/>
      <c r="B32" s="124" t="s">
        <v>308</v>
      </c>
      <c r="C32" s="14"/>
      <c r="D32" s="14"/>
      <c r="E32" s="14"/>
      <c r="F32" s="14"/>
      <c r="G32" s="14"/>
      <c r="H32" s="14"/>
      <c r="I32" s="14"/>
      <c r="J32" s="14"/>
      <c r="K32" s="14"/>
      <c r="L32" s="14"/>
      <c r="M32" s="14"/>
      <c r="N32" s="14"/>
      <c r="O32" s="14"/>
      <c r="P32" s="14"/>
      <c r="Q32" s="14"/>
      <c r="R32" s="14"/>
      <c r="S32" s="14"/>
      <c r="T32" s="14"/>
      <c r="U32" s="14"/>
      <c r="V32" s="14"/>
      <c r="W32" s="14"/>
      <c r="X32" s="14"/>
    </row>
    <row r="33" spans="1:24">
      <c r="A33" s="14"/>
      <c r="B33" s="103" t="s">
        <v>309</v>
      </c>
      <c r="C33" s="14"/>
      <c r="D33" s="14"/>
      <c r="E33" s="14"/>
      <c r="F33" s="14"/>
      <c r="G33" s="14"/>
      <c r="H33" s="14"/>
      <c r="I33" s="14"/>
      <c r="J33" s="14"/>
      <c r="K33" s="14"/>
      <c r="L33" s="14"/>
      <c r="M33" s="14"/>
      <c r="N33" s="14"/>
      <c r="O33" s="14"/>
      <c r="P33" s="14"/>
      <c r="Q33" s="14"/>
      <c r="R33" s="14"/>
      <c r="S33" s="14"/>
      <c r="T33" s="14"/>
      <c r="U33" s="14"/>
      <c r="V33" s="14"/>
      <c r="W33" s="14"/>
      <c r="X33" s="14"/>
    </row>
    <row r="34" spans="1:24">
      <c r="A34" s="14"/>
      <c r="B34" s="103" t="s">
        <v>313</v>
      </c>
      <c r="C34" s="14"/>
      <c r="D34" s="14"/>
      <c r="E34" s="14"/>
      <c r="F34" s="14"/>
      <c r="G34" s="14"/>
      <c r="H34" s="14"/>
      <c r="I34" s="14"/>
      <c r="J34" s="14"/>
      <c r="K34" s="14"/>
      <c r="L34" s="14"/>
      <c r="M34" s="14"/>
      <c r="N34" s="14"/>
      <c r="O34" s="14"/>
      <c r="P34" s="14"/>
      <c r="Q34" s="14"/>
      <c r="R34" s="14"/>
      <c r="S34" s="14"/>
      <c r="T34" s="14"/>
      <c r="U34" s="14"/>
      <c r="V34" s="14"/>
      <c r="W34" s="14"/>
      <c r="X34" s="14"/>
    </row>
    <row r="35" spans="1:24">
      <c r="A35" s="14"/>
      <c r="B35" s="103" t="s">
        <v>310</v>
      </c>
      <c r="C35" s="14"/>
      <c r="D35" s="14"/>
      <c r="E35" s="14"/>
      <c r="F35" s="14"/>
      <c r="G35" s="14"/>
      <c r="H35" s="14"/>
      <c r="I35" s="14"/>
      <c r="J35" s="14"/>
      <c r="K35" s="14"/>
      <c r="L35" s="14"/>
      <c r="M35" s="14"/>
      <c r="N35" s="14"/>
      <c r="O35" s="14"/>
      <c r="P35" s="14"/>
      <c r="Q35" s="14"/>
      <c r="R35" s="14"/>
      <c r="S35" s="14"/>
      <c r="T35" s="14"/>
      <c r="U35" s="14"/>
      <c r="V35" s="14"/>
      <c r="W35" s="14"/>
      <c r="X35" s="14"/>
    </row>
    <row r="36" spans="1:24">
      <c r="A36" s="14"/>
      <c r="B36" s="103" t="s">
        <v>312</v>
      </c>
      <c r="C36" s="14"/>
      <c r="D36" s="14"/>
      <c r="E36" s="14"/>
      <c r="F36" s="14"/>
      <c r="G36" s="14"/>
      <c r="H36" s="14"/>
      <c r="I36" s="14"/>
      <c r="J36" s="14"/>
      <c r="K36" s="14"/>
      <c r="L36" s="14"/>
      <c r="M36" s="14"/>
      <c r="N36" s="14"/>
      <c r="O36" s="14"/>
      <c r="P36" s="14"/>
      <c r="Q36" s="14"/>
      <c r="R36" s="14"/>
      <c r="S36" s="14"/>
      <c r="T36" s="14"/>
      <c r="U36" s="14"/>
      <c r="V36" s="14"/>
      <c r="W36" s="14"/>
      <c r="X36" s="14"/>
    </row>
    <row r="37" spans="1:24">
      <c r="A37" s="14"/>
      <c r="B37" s="103" t="s">
        <v>311</v>
      </c>
      <c r="C37" s="14"/>
      <c r="D37" s="14"/>
      <c r="E37" s="14"/>
      <c r="F37" s="14"/>
      <c r="G37" s="14"/>
      <c r="H37" s="14"/>
      <c r="I37" s="14"/>
      <c r="J37" s="14"/>
      <c r="K37" s="14"/>
      <c r="L37" s="14"/>
      <c r="M37" s="14"/>
      <c r="N37" s="14"/>
      <c r="O37" s="14"/>
      <c r="P37" s="14"/>
      <c r="Q37" s="14"/>
      <c r="R37" s="14"/>
      <c r="S37" s="14"/>
      <c r="T37" s="14"/>
      <c r="U37" s="14"/>
      <c r="V37" s="14"/>
      <c r="W37" s="14"/>
      <c r="X37" s="14"/>
    </row>
    <row r="38" spans="1:24">
      <c r="A38" s="14"/>
      <c r="B38" s="103" t="s">
        <v>314</v>
      </c>
      <c r="C38" s="14"/>
      <c r="D38" s="14"/>
      <c r="E38" s="14"/>
      <c r="F38" s="14"/>
      <c r="G38" s="14"/>
      <c r="H38" s="14"/>
      <c r="I38" s="14"/>
      <c r="J38" s="14"/>
      <c r="K38" s="14"/>
      <c r="L38" s="14"/>
      <c r="M38" s="14"/>
      <c r="N38" s="14"/>
      <c r="O38" s="14"/>
      <c r="P38" s="14"/>
      <c r="Q38" s="14"/>
      <c r="R38" s="14"/>
      <c r="S38" s="14"/>
      <c r="T38" s="14"/>
      <c r="U38" s="14"/>
      <c r="V38" s="14"/>
      <c r="W38" s="14"/>
      <c r="X38" s="14"/>
    </row>
    <row r="39" spans="1:24">
      <c r="A39" s="14"/>
      <c r="B39" s="14"/>
      <c r="C39" s="14"/>
      <c r="D39" s="14"/>
      <c r="E39" s="14"/>
      <c r="F39" s="14"/>
      <c r="G39" s="14"/>
      <c r="H39" s="14"/>
      <c r="I39" s="14"/>
      <c r="J39" s="14"/>
      <c r="K39" s="14"/>
      <c r="L39" s="14"/>
      <c r="M39" s="14"/>
      <c r="N39" s="14"/>
      <c r="O39" s="14"/>
      <c r="P39" s="14"/>
      <c r="Q39" s="14"/>
      <c r="R39" s="14"/>
      <c r="S39" s="14"/>
      <c r="T39" s="14"/>
      <c r="U39" s="14"/>
      <c r="V39" s="14"/>
      <c r="W39" s="14"/>
      <c r="X39" s="14"/>
    </row>
    <row r="40" spans="1:24">
      <c r="A40" s="14"/>
      <c r="B40" s="14"/>
      <c r="C40" s="14"/>
      <c r="D40" s="14"/>
      <c r="E40" s="14"/>
      <c r="F40" s="14"/>
      <c r="G40" s="14"/>
      <c r="H40" s="14"/>
      <c r="I40" s="14"/>
      <c r="J40" s="14"/>
      <c r="K40" s="14"/>
      <c r="L40" s="14"/>
      <c r="M40" s="14"/>
      <c r="N40" s="14"/>
      <c r="O40" s="14"/>
      <c r="P40" s="14"/>
      <c r="Q40" s="14"/>
      <c r="R40" s="14"/>
      <c r="S40" s="14"/>
      <c r="T40" s="14"/>
      <c r="U40" s="14"/>
      <c r="V40" s="14"/>
      <c r="W40" s="14"/>
      <c r="X40" s="14"/>
    </row>
    <row r="41" spans="1:24">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row r="72" spans="1:24">
      <c r="A72" s="14"/>
      <c r="B72" s="14"/>
      <c r="C72" s="14"/>
      <c r="D72" s="14"/>
      <c r="E72" s="14"/>
      <c r="F72" s="14"/>
      <c r="G72" s="14"/>
      <c r="H72" s="14"/>
      <c r="I72" s="14"/>
      <c r="J72" s="14"/>
      <c r="K72" s="14"/>
      <c r="L72" s="14"/>
      <c r="M72" s="14"/>
      <c r="N72" s="14"/>
      <c r="O72" s="14"/>
      <c r="P72" s="14"/>
      <c r="Q72" s="14"/>
      <c r="R72" s="14"/>
      <c r="S72" s="14"/>
      <c r="T72" s="14"/>
      <c r="U72" s="14"/>
      <c r="V72" s="14"/>
      <c r="W72" s="14"/>
      <c r="X72" s="14"/>
    </row>
    <row r="73" spans="1:24">
      <c r="A73" s="14"/>
      <c r="B73" s="14"/>
      <c r="C73" s="14"/>
      <c r="D73" s="14"/>
      <c r="E73" s="14"/>
      <c r="F73" s="14"/>
      <c r="G73" s="14"/>
      <c r="H73" s="14"/>
      <c r="I73" s="14"/>
      <c r="J73" s="14"/>
      <c r="K73" s="14"/>
      <c r="L73" s="14"/>
      <c r="M73" s="14"/>
      <c r="N73" s="14"/>
      <c r="O73" s="14"/>
      <c r="P73" s="14"/>
      <c r="Q73" s="14"/>
      <c r="R73" s="14"/>
      <c r="S73" s="14"/>
      <c r="T73" s="14"/>
      <c r="U73" s="14"/>
      <c r="V73" s="14"/>
      <c r="W73" s="14"/>
      <c r="X73" s="14"/>
    </row>
    <row r="74" spans="1:24">
      <c r="A74" s="14"/>
      <c r="B74" s="14"/>
      <c r="C74" s="14"/>
      <c r="D74" s="14"/>
      <c r="E74" s="14"/>
      <c r="F74" s="14"/>
      <c r="G74" s="14"/>
      <c r="H74" s="14"/>
      <c r="I74" s="14"/>
      <c r="J74" s="14"/>
      <c r="K74" s="14"/>
      <c r="L74" s="14"/>
      <c r="M74" s="14"/>
      <c r="N74" s="14"/>
      <c r="O74" s="14"/>
      <c r="P74" s="14"/>
      <c r="Q74" s="14"/>
      <c r="R74" s="14"/>
      <c r="S74" s="14"/>
      <c r="T74" s="14"/>
      <c r="U74" s="14"/>
      <c r="V74" s="14"/>
      <c r="W74" s="14"/>
      <c r="X74" s="14"/>
    </row>
    <row r="75" spans="1:24">
      <c r="A75" s="14"/>
      <c r="B75" s="14"/>
      <c r="C75" s="14"/>
      <c r="D75" s="14"/>
      <c r="E75" s="14"/>
      <c r="F75" s="14"/>
      <c r="G75" s="14"/>
      <c r="H75" s="14"/>
      <c r="I75" s="14"/>
      <c r="J75" s="14"/>
      <c r="K75" s="14"/>
      <c r="L75" s="14"/>
      <c r="M75" s="14"/>
      <c r="N75" s="14"/>
      <c r="O75" s="14"/>
      <c r="P75" s="14"/>
      <c r="Q75" s="14"/>
      <c r="R75" s="14"/>
      <c r="S75" s="14"/>
      <c r="T75" s="14"/>
      <c r="U75" s="14"/>
      <c r="V75" s="14"/>
      <c r="W75" s="14"/>
      <c r="X75" s="14"/>
    </row>
    <row r="76" spans="1:24">
      <c r="A76" s="14"/>
      <c r="B76" s="14"/>
      <c r="C76" s="14"/>
      <c r="D76" s="14"/>
      <c r="E76" s="14"/>
      <c r="F76" s="14"/>
      <c r="G76" s="14"/>
      <c r="H76" s="14"/>
      <c r="I76" s="14"/>
      <c r="J76" s="14"/>
      <c r="K76" s="14"/>
      <c r="L76" s="14"/>
      <c r="M76" s="14"/>
      <c r="N76" s="14"/>
      <c r="O76" s="14"/>
      <c r="P76" s="14"/>
      <c r="Q76" s="14"/>
      <c r="R76" s="14"/>
      <c r="S76" s="14"/>
      <c r="T76" s="14"/>
      <c r="U76" s="14"/>
      <c r="V76" s="14"/>
      <c r="W76" s="14"/>
      <c r="X76" s="14"/>
    </row>
    <row r="77" spans="1:24">
      <c r="A77" s="14"/>
      <c r="B77" s="14"/>
      <c r="C77" s="14"/>
      <c r="D77" s="14"/>
      <c r="E77" s="14"/>
      <c r="F77" s="14"/>
      <c r="G77" s="14"/>
      <c r="H77" s="14"/>
      <c r="I77" s="14"/>
      <c r="J77" s="14"/>
      <c r="K77" s="14"/>
      <c r="L77" s="14"/>
      <c r="M77" s="14"/>
      <c r="N77" s="14"/>
      <c r="O77" s="14"/>
      <c r="P77" s="14"/>
      <c r="Q77" s="14"/>
      <c r="R77" s="14"/>
      <c r="S77" s="14"/>
      <c r="T77" s="14"/>
      <c r="U77" s="14"/>
      <c r="V77" s="14"/>
      <c r="W77" s="14"/>
      <c r="X77" s="14"/>
    </row>
    <row r="78" spans="1:24">
      <c r="A78" s="14"/>
      <c r="B78" s="14"/>
      <c r="C78" s="14"/>
      <c r="D78" s="14"/>
      <c r="E78" s="14"/>
      <c r="F78" s="14"/>
      <c r="G78" s="14"/>
      <c r="H78" s="14"/>
      <c r="I78" s="14"/>
      <c r="J78" s="14"/>
      <c r="K78" s="14"/>
      <c r="L78" s="14"/>
      <c r="M78" s="14"/>
      <c r="N78" s="14"/>
      <c r="O78" s="14"/>
      <c r="P78" s="14"/>
      <c r="Q78" s="14"/>
      <c r="R78" s="14"/>
      <c r="S78" s="14"/>
      <c r="T78" s="14"/>
      <c r="U78" s="14"/>
      <c r="V78" s="14"/>
      <c r="W78" s="14"/>
      <c r="X78" s="14"/>
    </row>
    <row r="79" spans="1:24">
      <c r="A79" s="14"/>
      <c r="B79" s="14"/>
      <c r="C79" s="14"/>
      <c r="D79" s="14"/>
      <c r="E79" s="14"/>
      <c r="F79" s="14"/>
      <c r="G79" s="14"/>
      <c r="H79" s="14"/>
      <c r="I79" s="14"/>
      <c r="J79" s="14"/>
      <c r="K79" s="14"/>
      <c r="L79" s="14"/>
      <c r="M79" s="14"/>
      <c r="N79" s="14"/>
      <c r="O79" s="14"/>
      <c r="P79" s="14"/>
      <c r="Q79" s="14"/>
      <c r="R79" s="14"/>
      <c r="S79" s="14"/>
      <c r="T79" s="14"/>
      <c r="U79" s="14"/>
      <c r="V79" s="14"/>
      <c r="W79" s="14"/>
      <c r="X79" s="14"/>
    </row>
    <row r="80" spans="1:24">
      <c r="A80" s="14"/>
      <c r="B80" s="14"/>
      <c r="C80" s="14"/>
      <c r="D80" s="14"/>
      <c r="E80" s="14"/>
      <c r="F80" s="14"/>
      <c r="G80" s="14"/>
      <c r="H80" s="14"/>
      <c r="I80" s="14"/>
      <c r="J80" s="14"/>
      <c r="K80" s="14"/>
      <c r="L80" s="14"/>
      <c r="M80" s="14"/>
      <c r="N80" s="14"/>
      <c r="O80" s="14"/>
      <c r="P80" s="14"/>
      <c r="Q80" s="14"/>
      <c r="R80" s="14"/>
      <c r="S80" s="14"/>
      <c r="T80" s="14"/>
      <c r="U80" s="14"/>
      <c r="V80" s="14"/>
      <c r="W80" s="14"/>
      <c r="X80" s="14"/>
    </row>
    <row r="81" spans="1:24">
      <c r="A81" s="14"/>
      <c r="B81" s="14"/>
      <c r="C81" s="14"/>
      <c r="D81" s="14"/>
      <c r="E81" s="14"/>
      <c r="F81" s="14"/>
      <c r="G81" s="14"/>
      <c r="H81" s="14"/>
      <c r="I81" s="14"/>
      <c r="J81" s="14"/>
      <c r="K81" s="14"/>
      <c r="L81" s="14"/>
      <c r="M81" s="14"/>
      <c r="N81" s="14"/>
      <c r="O81" s="14"/>
      <c r="P81" s="14"/>
      <c r="Q81" s="14"/>
      <c r="R81" s="14"/>
      <c r="S81" s="14"/>
      <c r="T81" s="14"/>
      <c r="U81" s="14"/>
      <c r="V81" s="14"/>
      <c r="W81" s="14"/>
      <c r="X81" s="14"/>
    </row>
    <row r="82" spans="1:24">
      <c r="A82" s="14"/>
      <c r="B82" s="14"/>
      <c r="C82" s="14"/>
      <c r="D82" s="14"/>
      <c r="E82" s="14"/>
      <c r="F82" s="14"/>
      <c r="G82" s="14"/>
      <c r="H82" s="14"/>
      <c r="I82" s="14"/>
      <c r="J82" s="14"/>
      <c r="K82" s="14"/>
      <c r="L82" s="14"/>
      <c r="M82" s="14"/>
      <c r="N82" s="14"/>
      <c r="O82" s="14"/>
      <c r="P82" s="14"/>
      <c r="Q82" s="14"/>
      <c r="R82" s="14"/>
      <c r="S82" s="14"/>
      <c r="T82" s="14"/>
      <c r="U82" s="14"/>
      <c r="V82" s="14"/>
      <c r="W82" s="14"/>
      <c r="X82" s="14"/>
    </row>
    <row r="83" spans="1:24">
      <c r="A83" s="14"/>
      <c r="B83" s="14"/>
      <c r="C83" s="14"/>
      <c r="D83" s="14"/>
      <c r="E83" s="14"/>
      <c r="F83" s="14"/>
      <c r="G83" s="14"/>
      <c r="H83" s="14"/>
      <c r="I83" s="14"/>
      <c r="J83" s="14"/>
      <c r="K83" s="14"/>
      <c r="L83" s="14"/>
      <c r="M83" s="14"/>
      <c r="N83" s="14"/>
      <c r="O83" s="14"/>
      <c r="P83" s="14"/>
      <c r="Q83" s="14"/>
      <c r="R83" s="14"/>
      <c r="S83" s="14"/>
      <c r="T83" s="14"/>
      <c r="U83" s="14"/>
      <c r="V83" s="14"/>
      <c r="W83" s="14"/>
      <c r="X83" s="14"/>
    </row>
    <row r="84" spans="1:24">
      <c r="A84" s="14"/>
      <c r="B84" s="14"/>
      <c r="C84" s="14"/>
      <c r="D84" s="14"/>
      <c r="E84" s="14"/>
      <c r="F84" s="14"/>
      <c r="G84" s="14"/>
      <c r="H84" s="14"/>
      <c r="I84" s="14"/>
      <c r="J84" s="14"/>
      <c r="K84" s="14"/>
      <c r="L84" s="14"/>
      <c r="M84" s="14"/>
      <c r="N84" s="14"/>
      <c r="O84" s="14"/>
      <c r="P84" s="14"/>
      <c r="Q84" s="14"/>
      <c r="R84" s="14"/>
      <c r="S84" s="14"/>
      <c r="T84" s="14"/>
      <c r="U84" s="14"/>
      <c r="V84" s="14"/>
      <c r="W84" s="14"/>
      <c r="X84" s="14"/>
    </row>
    <row r="85" spans="1:24">
      <c r="A85" s="14"/>
      <c r="B85" s="14"/>
      <c r="C85" s="14"/>
      <c r="D85" s="14"/>
      <c r="E85" s="14"/>
      <c r="F85" s="14"/>
      <c r="G85" s="14"/>
      <c r="H85" s="14"/>
      <c r="I85" s="14"/>
      <c r="J85" s="14"/>
      <c r="K85" s="14"/>
      <c r="L85" s="14"/>
      <c r="M85" s="14"/>
      <c r="N85" s="14"/>
      <c r="O85" s="14"/>
      <c r="P85" s="14"/>
      <c r="Q85" s="14"/>
      <c r="R85" s="14"/>
      <c r="S85" s="14"/>
      <c r="T85" s="14"/>
      <c r="U85" s="14"/>
      <c r="V85" s="14"/>
      <c r="W85" s="14"/>
      <c r="X85" s="14"/>
    </row>
    <row r="86" spans="1:24">
      <c r="A86" s="14"/>
      <c r="B86" s="14"/>
      <c r="C86" s="14"/>
      <c r="D86" s="14"/>
      <c r="E86" s="14"/>
      <c r="F86" s="14"/>
      <c r="G86" s="14"/>
      <c r="H86" s="14"/>
      <c r="I86" s="14"/>
      <c r="J86" s="14"/>
      <c r="K86" s="14"/>
      <c r="L86" s="14"/>
      <c r="M86" s="14"/>
      <c r="N86" s="14"/>
      <c r="O86" s="14"/>
      <c r="P86" s="14"/>
      <c r="Q86" s="14"/>
      <c r="R86" s="14"/>
      <c r="S86" s="14"/>
      <c r="T86" s="14"/>
      <c r="U86" s="14"/>
      <c r="V86" s="14"/>
      <c r="W86" s="14"/>
      <c r="X86" s="14"/>
    </row>
    <row r="87" spans="1:24">
      <c r="A87" s="14"/>
      <c r="B87" s="14"/>
      <c r="C87" s="14"/>
      <c r="D87" s="14"/>
      <c r="E87" s="14"/>
      <c r="F87" s="14"/>
      <c r="G87" s="14"/>
      <c r="H87" s="14"/>
      <c r="I87" s="14"/>
      <c r="J87" s="14"/>
      <c r="K87" s="14"/>
      <c r="L87" s="14"/>
      <c r="M87" s="14"/>
      <c r="N87" s="14"/>
      <c r="O87" s="14"/>
      <c r="P87" s="14"/>
      <c r="Q87" s="14"/>
      <c r="R87" s="14"/>
      <c r="S87" s="14"/>
      <c r="T87" s="14"/>
      <c r="U87" s="14"/>
      <c r="V87" s="14"/>
      <c r="W87" s="14"/>
      <c r="X87" s="14"/>
    </row>
    <row r="88" spans="1:24">
      <c r="A88" s="14"/>
      <c r="B88" s="14"/>
      <c r="C88" s="14"/>
      <c r="D88" s="14"/>
      <c r="E88" s="14"/>
      <c r="F88" s="14"/>
      <c r="G88" s="14"/>
      <c r="H88" s="14"/>
      <c r="I88" s="14"/>
      <c r="J88" s="14"/>
      <c r="K88" s="14"/>
      <c r="L88" s="14"/>
      <c r="M88" s="14"/>
      <c r="N88" s="14"/>
      <c r="O88" s="14"/>
      <c r="P88" s="14"/>
      <c r="Q88" s="14"/>
      <c r="R88" s="14"/>
      <c r="S88" s="14"/>
      <c r="T88" s="14"/>
      <c r="U88" s="14"/>
      <c r="V88" s="14"/>
      <c r="W88" s="14"/>
      <c r="X88" s="14"/>
    </row>
  </sheetData>
  <mergeCells count="4">
    <mergeCell ref="O8:O9"/>
    <mergeCell ref="P8:P9"/>
    <mergeCell ref="G8:H8"/>
    <mergeCell ref="B8:B9"/>
  </mergeCells>
  <conditionalFormatting sqref="B8 O8:P8 D9 J9 L9:N9 S9">
    <cfRule type="beginsWith" dxfId="0" priority="1" operator="beginsWith" text="Total">
      <formula>LEFT(B8,LEN("Total"))="Total"</formula>
    </cfRule>
  </conditionalFormatting>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zoomScale="130" zoomScaleNormal="130" zoomScalePageLayoutView="130" workbookViewId="0">
      <selection activeCell="D34" sqref="D34"/>
    </sheetView>
  </sheetViews>
  <sheetFormatPr baseColWidth="10" defaultColWidth="12" defaultRowHeight="13"/>
  <cols>
    <col min="1" max="1" width="11.3984375" style="1" customWidth="1"/>
    <col min="2" max="2" width="35.59765625" style="5" customWidth="1"/>
    <col min="3" max="3" width="50.796875" style="7" customWidth="1"/>
    <col min="4" max="4" width="60.19921875" style="5" customWidth="1"/>
    <col min="5" max="5" width="15.19921875" style="15" customWidth="1"/>
    <col min="6" max="6" width="27.796875" style="1" customWidth="1"/>
    <col min="7" max="7" width="29.796875" style="1" customWidth="1"/>
    <col min="8" max="8" width="31.3984375" style="1" customWidth="1"/>
    <col min="9" max="9" width="31.3984375" style="15" customWidth="1"/>
    <col min="10" max="21" width="12" style="15"/>
    <col min="22" max="16384" width="12" style="1"/>
  </cols>
  <sheetData>
    <row r="1" spans="1:8" s="15" customFormat="1">
      <c r="B1" s="20"/>
      <c r="C1" s="21"/>
      <c r="D1" s="20"/>
    </row>
    <row r="2" spans="1:8" ht="23">
      <c r="A2" s="15"/>
      <c r="B2" s="57" t="s">
        <v>3</v>
      </c>
      <c r="C2" s="49"/>
      <c r="D2" s="49"/>
      <c r="F2" s="57" t="s">
        <v>46</v>
      </c>
      <c r="G2" s="57"/>
      <c r="H2" s="57"/>
    </row>
    <row r="3" spans="1:8" ht="23">
      <c r="A3" s="15"/>
      <c r="B3" s="49"/>
      <c r="C3" s="49"/>
      <c r="D3" s="49"/>
      <c r="F3" s="57"/>
      <c r="G3" s="57"/>
      <c r="H3" s="57"/>
    </row>
    <row r="4" spans="1:8" ht="14">
      <c r="A4" s="15"/>
      <c r="B4" s="55" t="s">
        <v>0</v>
      </c>
      <c r="C4" s="55" t="s">
        <v>211</v>
      </c>
      <c r="D4" s="55" t="s">
        <v>212</v>
      </c>
      <c r="F4" s="55" t="s">
        <v>0</v>
      </c>
      <c r="G4" s="55" t="s">
        <v>4</v>
      </c>
      <c r="H4" s="55" t="s">
        <v>1</v>
      </c>
    </row>
    <row r="5" spans="1:8" ht="28">
      <c r="A5" s="15"/>
      <c r="B5" s="56" t="s">
        <v>206</v>
      </c>
      <c r="C5" s="8" t="s">
        <v>209</v>
      </c>
      <c r="D5" s="4" t="s">
        <v>213</v>
      </c>
      <c r="F5" s="56" t="s">
        <v>48</v>
      </c>
      <c r="G5" s="16" t="s">
        <v>23</v>
      </c>
      <c r="H5" s="4"/>
    </row>
    <row r="6" spans="1:8" ht="28">
      <c r="A6" s="15"/>
      <c r="B6" s="56"/>
      <c r="C6" s="8" t="s">
        <v>210</v>
      </c>
      <c r="D6" s="4" t="s">
        <v>214</v>
      </c>
      <c r="F6" s="56"/>
      <c r="G6" s="16" t="s">
        <v>24</v>
      </c>
      <c r="H6" s="6"/>
    </row>
    <row r="7" spans="1:8" ht="14">
      <c r="A7" s="15"/>
      <c r="B7" s="56" t="s">
        <v>208</v>
      </c>
      <c r="C7" s="8" t="s">
        <v>58</v>
      </c>
      <c r="D7" s="4" t="s">
        <v>57</v>
      </c>
      <c r="F7" s="56"/>
      <c r="G7" s="16" t="s">
        <v>27</v>
      </c>
      <c r="H7" s="13"/>
    </row>
    <row r="8" spans="1:8" ht="28">
      <c r="A8" s="15"/>
      <c r="B8" s="56" t="s">
        <v>205</v>
      </c>
      <c r="C8" s="8" t="s">
        <v>53</v>
      </c>
      <c r="D8" s="4" t="s">
        <v>59</v>
      </c>
      <c r="F8" s="56"/>
      <c r="G8" s="16" t="s">
        <v>26</v>
      </c>
      <c r="H8" s="4"/>
    </row>
    <row r="9" spans="1:8" ht="14">
      <c r="A9" s="15"/>
      <c r="B9" s="56" t="s">
        <v>201</v>
      </c>
      <c r="C9" s="8" t="s">
        <v>10</v>
      </c>
      <c r="D9" s="4"/>
      <c r="F9" s="56"/>
      <c r="G9" s="16" t="s">
        <v>25</v>
      </c>
      <c r="H9" s="4"/>
    </row>
    <row r="10" spans="1:8" ht="14">
      <c r="A10" s="15"/>
      <c r="B10" s="56"/>
      <c r="C10" s="8" t="s">
        <v>41</v>
      </c>
      <c r="D10" s="4"/>
      <c r="F10" s="56"/>
      <c r="G10" s="16" t="s">
        <v>28</v>
      </c>
      <c r="H10" s="2"/>
    </row>
    <row r="11" spans="1:8" ht="14">
      <c r="A11" s="15"/>
      <c r="B11" s="56"/>
      <c r="C11" s="8" t="s">
        <v>42</v>
      </c>
      <c r="D11" s="4"/>
      <c r="F11" s="56"/>
      <c r="G11" s="16" t="s">
        <v>17</v>
      </c>
      <c r="H11" s="2"/>
    </row>
    <row r="12" spans="1:8" ht="14">
      <c r="A12" s="15"/>
      <c r="B12" s="56"/>
      <c r="C12" s="8" t="s">
        <v>11</v>
      </c>
      <c r="D12" s="4"/>
      <c r="F12" s="56"/>
      <c r="G12" s="16" t="s">
        <v>39</v>
      </c>
      <c r="H12" s="2" t="s">
        <v>105</v>
      </c>
    </row>
    <row r="13" spans="1:8" ht="14">
      <c r="A13" s="15"/>
      <c r="B13" s="56"/>
      <c r="C13" s="8" t="s">
        <v>12</v>
      </c>
      <c r="D13" s="4"/>
      <c r="F13" s="56" t="s">
        <v>47</v>
      </c>
      <c r="G13" s="1" t="s">
        <v>74</v>
      </c>
      <c r="H13" s="37" t="s">
        <v>105</v>
      </c>
    </row>
    <row r="14" spans="1:8" ht="14">
      <c r="A14" s="15"/>
      <c r="B14" s="56" t="s">
        <v>258</v>
      </c>
      <c r="C14" s="8" t="s">
        <v>259</v>
      </c>
      <c r="D14" s="4"/>
      <c r="F14" s="56" t="s">
        <v>23</v>
      </c>
      <c r="G14" s="17" t="s">
        <v>98</v>
      </c>
      <c r="H14" s="2"/>
    </row>
    <row r="15" spans="1:8" ht="28">
      <c r="A15" s="15"/>
      <c r="B15" s="56"/>
      <c r="C15" s="8" t="s">
        <v>260</v>
      </c>
      <c r="D15" s="4"/>
      <c r="F15" s="56"/>
      <c r="G15" s="17" t="s">
        <v>99</v>
      </c>
      <c r="H15" s="2"/>
    </row>
    <row r="16" spans="1:8" ht="14">
      <c r="A16" s="15"/>
      <c r="B16" s="56" t="s">
        <v>80</v>
      </c>
      <c r="C16" s="8" t="s">
        <v>81</v>
      </c>
      <c r="D16" s="4"/>
      <c r="F16" s="56"/>
      <c r="G16" s="17" t="s">
        <v>100</v>
      </c>
      <c r="H16" s="2"/>
    </row>
    <row r="17" spans="1:8" ht="28">
      <c r="A17" s="15"/>
      <c r="B17" s="56" t="s">
        <v>13</v>
      </c>
      <c r="C17" s="8" t="s">
        <v>19</v>
      </c>
      <c r="D17" s="4" t="s">
        <v>20</v>
      </c>
      <c r="F17" s="56"/>
      <c r="G17" s="17" t="s">
        <v>101</v>
      </c>
      <c r="H17" s="2"/>
    </row>
    <row r="18" spans="1:8" ht="14">
      <c r="A18" s="15"/>
      <c r="B18" s="56" t="s">
        <v>65</v>
      </c>
      <c r="C18" s="8" t="s">
        <v>21</v>
      </c>
      <c r="D18" s="4" t="s">
        <v>52</v>
      </c>
      <c r="F18" s="56"/>
      <c r="G18" s="17" t="s">
        <v>102</v>
      </c>
      <c r="H18" s="2"/>
    </row>
    <row r="19" spans="1:8" ht="14">
      <c r="A19" s="15"/>
      <c r="B19" s="56" t="s">
        <v>5</v>
      </c>
      <c r="C19" s="8" t="s">
        <v>22</v>
      </c>
      <c r="D19" s="4">
        <v>2022</v>
      </c>
      <c r="F19" s="56"/>
      <c r="G19" s="17" t="s">
        <v>103</v>
      </c>
      <c r="H19" s="2"/>
    </row>
    <row r="20" spans="1:8" ht="14">
      <c r="A20" s="15"/>
      <c r="B20" s="56" t="s">
        <v>83</v>
      </c>
      <c r="C20" s="8" t="s">
        <v>90</v>
      </c>
      <c r="D20" s="4"/>
      <c r="F20" s="56"/>
      <c r="G20" s="17" t="s">
        <v>104</v>
      </c>
      <c r="H20" s="2"/>
    </row>
    <row r="21" spans="1:8" ht="28">
      <c r="A21" s="15"/>
      <c r="B21" s="56"/>
      <c r="C21" s="8" t="s">
        <v>89</v>
      </c>
      <c r="D21" s="4"/>
      <c r="F21" s="56" t="s">
        <v>24</v>
      </c>
      <c r="G21" s="17" t="s">
        <v>106</v>
      </c>
      <c r="H21" s="2"/>
    </row>
    <row r="22" spans="1:8" ht="14">
      <c r="A22" s="15"/>
      <c r="B22" s="56"/>
      <c r="C22" s="8" t="s">
        <v>87</v>
      </c>
      <c r="D22" s="4"/>
      <c r="F22" s="56"/>
      <c r="G22" s="17" t="s">
        <v>107</v>
      </c>
      <c r="H22" s="2"/>
    </row>
    <row r="23" spans="1:8" ht="14">
      <c r="A23" s="15"/>
      <c r="B23" s="56"/>
      <c r="C23" s="8" t="s">
        <v>86</v>
      </c>
      <c r="D23" s="4"/>
      <c r="F23" s="56"/>
      <c r="G23" s="17" t="s">
        <v>108</v>
      </c>
      <c r="H23" s="2"/>
    </row>
    <row r="24" spans="1:8" ht="14">
      <c r="A24" s="15"/>
      <c r="B24" s="56"/>
      <c r="C24" s="8" t="s">
        <v>85</v>
      </c>
      <c r="D24" s="4"/>
      <c r="F24" s="56"/>
      <c r="G24" s="17" t="s">
        <v>109</v>
      </c>
      <c r="H24" s="2"/>
    </row>
    <row r="25" spans="1:8" ht="14">
      <c r="A25" s="15"/>
      <c r="B25" s="56"/>
      <c r="C25" s="8" t="s">
        <v>88</v>
      </c>
      <c r="D25" s="4"/>
      <c r="F25" s="56"/>
      <c r="G25" s="17" t="s">
        <v>110</v>
      </c>
      <c r="H25" s="2"/>
    </row>
    <row r="26" spans="1:8" ht="14">
      <c r="A26" s="15"/>
      <c r="B26" s="56"/>
      <c r="C26" s="8" t="s">
        <v>39</v>
      </c>
      <c r="D26" s="4"/>
      <c r="F26" s="56"/>
      <c r="G26" s="17" t="s">
        <v>111</v>
      </c>
      <c r="H26" s="2"/>
    </row>
    <row r="27" spans="1:8" ht="42">
      <c r="A27" s="15"/>
      <c r="B27" s="56" t="s">
        <v>84</v>
      </c>
      <c r="C27" s="8" t="s">
        <v>66</v>
      </c>
      <c r="D27" s="4" t="s">
        <v>60</v>
      </c>
      <c r="F27" s="56"/>
      <c r="G27" s="17" t="s">
        <v>112</v>
      </c>
      <c r="H27" s="2"/>
    </row>
    <row r="28" spans="1:8" ht="28">
      <c r="A28" s="15"/>
      <c r="B28" s="56" t="s">
        <v>14</v>
      </c>
      <c r="C28" s="8" t="s">
        <v>15</v>
      </c>
      <c r="D28" s="4" t="s">
        <v>49</v>
      </c>
      <c r="F28" s="56" t="s">
        <v>27</v>
      </c>
      <c r="G28" s="17" t="s">
        <v>113</v>
      </c>
      <c r="H28" s="2"/>
    </row>
    <row r="29" spans="1:8" ht="14">
      <c r="A29" s="15"/>
      <c r="B29" s="56"/>
      <c r="C29" s="8" t="s">
        <v>16</v>
      </c>
      <c r="D29" s="4" t="s">
        <v>50</v>
      </c>
      <c r="F29" s="56"/>
      <c r="G29" s="17" t="s">
        <v>114</v>
      </c>
      <c r="H29" s="2"/>
    </row>
    <row r="30" spans="1:8" ht="42">
      <c r="A30" s="15"/>
      <c r="B30" s="56"/>
      <c r="C30" s="8" t="s">
        <v>17</v>
      </c>
      <c r="D30" s="4" t="s">
        <v>51</v>
      </c>
      <c r="F30" s="56"/>
      <c r="G30" s="17" t="s">
        <v>115</v>
      </c>
      <c r="H30" s="2"/>
    </row>
    <row r="31" spans="1:8" ht="28">
      <c r="A31" s="15"/>
      <c r="B31" s="56" t="s">
        <v>32</v>
      </c>
      <c r="C31" s="8" t="s">
        <v>61</v>
      </c>
      <c r="D31" s="4" t="s">
        <v>71</v>
      </c>
      <c r="F31" s="56"/>
      <c r="G31" s="17" t="s">
        <v>116</v>
      </c>
      <c r="H31" s="2"/>
    </row>
    <row r="32" spans="1:8" ht="14">
      <c r="A32" s="15"/>
      <c r="B32" s="56"/>
      <c r="C32" s="8" t="s">
        <v>62</v>
      </c>
      <c r="D32" s="4" t="s">
        <v>72</v>
      </c>
      <c r="F32" s="56"/>
      <c r="G32" s="17" t="s">
        <v>117</v>
      </c>
      <c r="H32" s="2"/>
    </row>
    <row r="33" spans="1:8" ht="14">
      <c r="A33" s="15"/>
      <c r="B33" s="56"/>
      <c r="C33" s="8" t="s">
        <v>63</v>
      </c>
      <c r="D33" s="4" t="s">
        <v>73</v>
      </c>
      <c r="F33" s="56"/>
      <c r="G33" s="17" t="s">
        <v>118</v>
      </c>
      <c r="H33" s="2"/>
    </row>
    <row r="34" spans="1:8" ht="28">
      <c r="A34" s="15"/>
      <c r="B34" s="56"/>
      <c r="C34" s="8" t="s">
        <v>321</v>
      </c>
      <c r="D34" s="4" t="s">
        <v>322</v>
      </c>
      <c r="F34" s="56"/>
      <c r="G34" s="17" t="s">
        <v>119</v>
      </c>
      <c r="H34" s="2"/>
    </row>
    <row r="35" spans="1:8" ht="14">
      <c r="A35" s="15"/>
      <c r="B35" s="56" t="s">
        <v>6</v>
      </c>
      <c r="C35" s="8" t="s">
        <v>70</v>
      </c>
      <c r="D35" s="4"/>
      <c r="F35" s="56"/>
      <c r="G35" s="17" t="s">
        <v>120</v>
      </c>
      <c r="H35" s="2"/>
    </row>
    <row r="36" spans="1:8" ht="28">
      <c r="A36" s="15"/>
      <c r="B36" s="56" t="s">
        <v>7</v>
      </c>
      <c r="C36" s="8" t="s">
        <v>69</v>
      </c>
      <c r="D36" s="4"/>
      <c r="F36" s="56"/>
      <c r="G36" s="17" t="s">
        <v>121</v>
      </c>
      <c r="H36" s="2"/>
    </row>
    <row r="37" spans="1:8" ht="28">
      <c r="A37" s="15"/>
      <c r="B37" s="56" t="s">
        <v>8</v>
      </c>
      <c r="C37" s="8" t="s">
        <v>29</v>
      </c>
      <c r="D37" s="4"/>
      <c r="F37" s="56"/>
      <c r="G37" s="17" t="s">
        <v>122</v>
      </c>
      <c r="H37" s="2"/>
    </row>
    <row r="38" spans="1:8" ht="28">
      <c r="A38" s="15"/>
      <c r="B38" s="56" t="s">
        <v>18</v>
      </c>
      <c r="C38" s="8" t="s">
        <v>2</v>
      </c>
      <c r="D38" s="4"/>
      <c r="F38" s="56"/>
      <c r="G38" s="17" t="s">
        <v>123</v>
      </c>
      <c r="H38" s="2"/>
    </row>
    <row r="39" spans="1:8" ht="14">
      <c r="A39" s="15"/>
      <c r="B39" s="56"/>
      <c r="C39" s="8" t="s">
        <v>33</v>
      </c>
      <c r="D39" s="4"/>
      <c r="F39" s="56"/>
      <c r="G39" s="17" t="s">
        <v>124</v>
      </c>
      <c r="H39" s="2"/>
    </row>
    <row r="40" spans="1:8" ht="14">
      <c r="A40" s="15"/>
      <c r="B40" s="56"/>
      <c r="C40" s="8" t="s">
        <v>91</v>
      </c>
      <c r="D40" s="4"/>
      <c r="F40" s="56"/>
      <c r="G40" s="17" t="s">
        <v>125</v>
      </c>
      <c r="H40" s="2"/>
    </row>
    <row r="41" spans="1:8" ht="14">
      <c r="A41" s="15"/>
      <c r="B41" s="56"/>
      <c r="C41" s="8" t="s">
        <v>92</v>
      </c>
      <c r="D41" s="4"/>
      <c r="F41" s="56"/>
      <c r="G41" s="17" t="s">
        <v>126</v>
      </c>
      <c r="H41" s="2"/>
    </row>
    <row r="42" spans="1:8" ht="14">
      <c r="A42" s="15"/>
      <c r="B42" s="56"/>
      <c r="C42" s="8" t="s">
        <v>93</v>
      </c>
      <c r="D42" s="4"/>
      <c r="F42" s="56"/>
      <c r="G42" s="17" t="s">
        <v>127</v>
      </c>
      <c r="H42" s="2"/>
    </row>
    <row r="43" spans="1:8" ht="14">
      <c r="A43" s="15"/>
      <c r="B43" s="56"/>
      <c r="C43" s="8" t="s">
        <v>94</v>
      </c>
      <c r="D43" s="4"/>
      <c r="F43" s="56"/>
      <c r="G43" s="17" t="s">
        <v>128</v>
      </c>
      <c r="H43" s="2"/>
    </row>
    <row r="44" spans="1:8" ht="28">
      <c r="A44" s="15"/>
      <c r="B44" s="56"/>
      <c r="C44" s="8" t="s">
        <v>95</v>
      </c>
      <c r="D44" s="4"/>
      <c r="F44" s="56"/>
      <c r="G44" s="17" t="s">
        <v>129</v>
      </c>
      <c r="H44" s="2"/>
    </row>
    <row r="45" spans="1:8" ht="28">
      <c r="A45" s="15"/>
      <c r="B45" s="56"/>
      <c r="C45" s="8" t="s">
        <v>96</v>
      </c>
      <c r="D45" s="4"/>
      <c r="F45" s="56"/>
      <c r="G45" s="17" t="s">
        <v>130</v>
      </c>
      <c r="H45" s="2"/>
    </row>
    <row r="46" spans="1:8" ht="28">
      <c r="A46" s="15"/>
      <c r="B46" s="56"/>
      <c r="C46" s="8" t="s">
        <v>39</v>
      </c>
      <c r="D46" s="4"/>
      <c r="F46" s="56"/>
      <c r="G46" s="17" t="s">
        <v>131</v>
      </c>
      <c r="H46" s="2"/>
    </row>
    <row r="47" spans="1:8" ht="28">
      <c r="A47" s="15"/>
      <c r="B47" s="56"/>
      <c r="C47" s="8" t="s">
        <v>34</v>
      </c>
      <c r="D47" s="4" t="s">
        <v>97</v>
      </c>
      <c r="F47" s="56" t="s">
        <v>26</v>
      </c>
      <c r="G47" s="17" t="s">
        <v>132</v>
      </c>
      <c r="H47" s="2"/>
    </row>
    <row r="48" spans="1:8" ht="14">
      <c r="A48" s="15"/>
      <c r="B48" s="56" t="s">
        <v>35</v>
      </c>
      <c r="C48" s="12">
        <v>1</v>
      </c>
      <c r="D48" s="4"/>
      <c r="F48" s="56"/>
      <c r="G48" s="17" t="s">
        <v>133</v>
      </c>
      <c r="H48" s="2"/>
    </row>
    <row r="49" spans="1:22" ht="14">
      <c r="A49" s="15"/>
      <c r="B49" s="56"/>
      <c r="C49" s="12">
        <v>0.75</v>
      </c>
      <c r="D49" s="4"/>
      <c r="F49" s="56"/>
      <c r="G49" s="17" t="s">
        <v>134</v>
      </c>
      <c r="H49" s="2"/>
    </row>
    <row r="50" spans="1:22" ht="14">
      <c r="A50" s="15"/>
      <c r="B50" s="56"/>
      <c r="C50" s="12">
        <v>0.5</v>
      </c>
      <c r="D50" s="4"/>
      <c r="F50" s="56"/>
      <c r="G50" s="17" t="s">
        <v>135</v>
      </c>
      <c r="H50" s="2"/>
    </row>
    <row r="51" spans="1:22" ht="14">
      <c r="A51" s="15"/>
      <c r="B51" s="56"/>
      <c r="C51" s="12">
        <v>0.25</v>
      </c>
      <c r="D51" s="4"/>
      <c r="F51" s="56"/>
      <c r="G51" s="17" t="s">
        <v>136</v>
      </c>
      <c r="H51" s="2"/>
    </row>
    <row r="52" spans="1:22" ht="14">
      <c r="A52" s="15"/>
      <c r="B52" s="56"/>
      <c r="C52" s="12" t="s">
        <v>177</v>
      </c>
      <c r="D52" s="4"/>
      <c r="F52" s="56"/>
      <c r="G52" s="17" t="s">
        <v>137</v>
      </c>
      <c r="H52" s="2"/>
      <c r="V52" s="15"/>
    </row>
    <row r="53" spans="1:22" ht="14">
      <c r="A53" s="15"/>
      <c r="B53" s="56" t="s">
        <v>181</v>
      </c>
      <c r="C53" s="12" t="s">
        <v>182</v>
      </c>
      <c r="D53" s="4"/>
      <c r="F53" s="56"/>
      <c r="G53" s="17" t="s">
        <v>138</v>
      </c>
      <c r="H53" s="2"/>
      <c r="V53" s="15"/>
    </row>
    <row r="54" spans="1:22" ht="14">
      <c r="A54" s="15"/>
      <c r="B54" s="56"/>
      <c r="C54" s="12" t="s">
        <v>183</v>
      </c>
      <c r="D54" s="4"/>
      <c r="F54" s="56"/>
      <c r="G54" s="17" t="s">
        <v>139</v>
      </c>
      <c r="H54" s="2"/>
      <c r="V54" s="15"/>
    </row>
    <row r="55" spans="1:22" ht="14">
      <c r="A55" s="15"/>
      <c r="B55" s="56"/>
      <c r="C55" s="12" t="s">
        <v>184</v>
      </c>
      <c r="D55" s="4"/>
      <c r="F55" s="56"/>
      <c r="G55" s="17" t="s">
        <v>140</v>
      </c>
      <c r="H55" s="2"/>
      <c r="V55" s="15"/>
    </row>
    <row r="56" spans="1:22" ht="28">
      <c r="A56" s="15"/>
      <c r="B56" s="20"/>
      <c r="C56" s="21"/>
      <c r="D56" s="20"/>
      <c r="F56" s="56"/>
      <c r="G56" s="17" t="s">
        <v>141</v>
      </c>
      <c r="H56" s="2"/>
      <c r="V56" s="15"/>
    </row>
    <row r="57" spans="1:22" ht="14">
      <c r="A57" s="15"/>
      <c r="B57" s="20"/>
      <c r="C57" s="21"/>
      <c r="D57" s="20"/>
      <c r="F57" s="56"/>
      <c r="G57" s="17" t="s">
        <v>142</v>
      </c>
      <c r="H57" s="2"/>
      <c r="V57" s="15"/>
    </row>
    <row r="58" spans="1:22" ht="14">
      <c r="A58" s="15"/>
      <c r="B58" s="20"/>
      <c r="C58" s="21"/>
      <c r="D58" s="20"/>
      <c r="F58" s="56"/>
      <c r="G58" s="17" t="s">
        <v>143</v>
      </c>
      <c r="H58" s="2"/>
      <c r="V58" s="15"/>
    </row>
    <row r="59" spans="1:22" ht="14">
      <c r="A59" s="15"/>
      <c r="B59" s="20"/>
      <c r="C59" s="21"/>
      <c r="D59" s="20"/>
      <c r="F59" s="56"/>
      <c r="G59" s="17" t="s">
        <v>144</v>
      </c>
      <c r="H59" s="2"/>
      <c r="V59" s="15"/>
    </row>
    <row r="60" spans="1:22" ht="14">
      <c r="A60" s="15"/>
      <c r="B60" s="20"/>
      <c r="C60" s="21"/>
      <c r="D60" s="20"/>
      <c r="F60" s="56"/>
      <c r="G60" s="17" t="s">
        <v>145</v>
      </c>
      <c r="H60" s="2"/>
      <c r="V60" s="15"/>
    </row>
    <row r="61" spans="1:22" ht="28">
      <c r="A61" s="15"/>
      <c r="B61" s="20"/>
      <c r="C61" s="21"/>
      <c r="D61" s="20"/>
      <c r="F61" s="56"/>
      <c r="G61" s="17" t="s">
        <v>146</v>
      </c>
      <c r="H61" s="2"/>
      <c r="V61" s="15"/>
    </row>
    <row r="62" spans="1:22" ht="14">
      <c r="A62" s="15"/>
      <c r="B62" s="20"/>
      <c r="C62" s="21"/>
      <c r="D62" s="20"/>
      <c r="F62" s="56"/>
      <c r="G62" s="17" t="s">
        <v>147</v>
      </c>
      <c r="H62" s="2"/>
      <c r="V62" s="15"/>
    </row>
    <row r="63" spans="1:22" ht="14">
      <c r="A63" s="15"/>
      <c r="B63" s="20"/>
      <c r="C63" s="21"/>
      <c r="D63" s="20"/>
      <c r="F63" s="56"/>
      <c r="G63" s="17" t="s">
        <v>148</v>
      </c>
      <c r="H63" s="2"/>
      <c r="V63" s="15"/>
    </row>
    <row r="64" spans="1:22" ht="14">
      <c r="A64" s="15"/>
      <c r="B64" s="20"/>
      <c r="C64" s="21"/>
      <c r="D64" s="20"/>
      <c r="F64" s="56"/>
      <c r="G64" s="17" t="s">
        <v>149</v>
      </c>
      <c r="H64" s="2"/>
      <c r="V64" s="15"/>
    </row>
    <row r="65" spans="1:22" ht="28">
      <c r="A65" s="15"/>
      <c r="B65" s="20"/>
      <c r="C65" s="21"/>
      <c r="D65" s="20"/>
      <c r="F65" s="56" t="s">
        <v>25</v>
      </c>
      <c r="G65" s="17" t="s">
        <v>150</v>
      </c>
      <c r="H65" s="2"/>
      <c r="V65" s="15"/>
    </row>
    <row r="66" spans="1:22" ht="14">
      <c r="A66" s="15"/>
      <c r="B66" s="20"/>
      <c r="C66" s="21"/>
      <c r="D66" s="20"/>
      <c r="F66" s="56"/>
      <c r="G66" s="17" t="s">
        <v>151</v>
      </c>
      <c r="H66" s="2"/>
      <c r="V66" s="15"/>
    </row>
    <row r="67" spans="1:22" ht="14">
      <c r="A67" s="15"/>
      <c r="B67" s="20"/>
      <c r="C67" s="21"/>
      <c r="D67" s="20"/>
      <c r="F67" s="56"/>
      <c r="G67" s="17" t="s">
        <v>152</v>
      </c>
      <c r="H67" s="2"/>
      <c r="V67" s="15"/>
    </row>
    <row r="68" spans="1:22" ht="14">
      <c r="A68" s="15"/>
      <c r="B68" s="20"/>
      <c r="C68" s="21"/>
      <c r="D68" s="20"/>
      <c r="F68" s="56"/>
      <c r="G68" s="17" t="s">
        <v>153</v>
      </c>
      <c r="H68" s="2"/>
      <c r="V68" s="15"/>
    </row>
    <row r="69" spans="1:22" ht="14">
      <c r="A69" s="15"/>
      <c r="B69" s="20"/>
      <c r="C69" s="21"/>
      <c r="D69" s="20"/>
      <c r="F69" s="56"/>
      <c r="G69" s="17" t="s">
        <v>154</v>
      </c>
      <c r="H69" s="2"/>
      <c r="V69" s="15"/>
    </row>
    <row r="70" spans="1:22" ht="14">
      <c r="A70" s="15"/>
      <c r="B70" s="20"/>
      <c r="C70" s="21"/>
      <c r="D70" s="20"/>
      <c r="F70" s="56"/>
      <c r="G70" s="17" t="s">
        <v>155</v>
      </c>
      <c r="H70" s="2"/>
      <c r="V70" s="15"/>
    </row>
    <row r="71" spans="1:22" ht="28">
      <c r="A71" s="15"/>
      <c r="B71" s="20"/>
      <c r="C71" s="21"/>
      <c r="D71" s="20"/>
      <c r="F71" s="56" t="s">
        <v>156</v>
      </c>
      <c r="G71" s="17" t="s">
        <v>157</v>
      </c>
      <c r="H71" s="2"/>
      <c r="V71" s="15"/>
    </row>
    <row r="72" spans="1:22" ht="28">
      <c r="A72" s="15"/>
      <c r="B72" s="20"/>
      <c r="C72" s="21"/>
      <c r="D72" s="20"/>
      <c r="F72" s="56"/>
      <c r="G72" s="17" t="s">
        <v>158</v>
      </c>
      <c r="H72" s="2"/>
      <c r="V72" s="15"/>
    </row>
    <row r="73" spans="1:22" ht="28">
      <c r="A73" s="15"/>
      <c r="B73" s="20"/>
      <c r="C73" s="21"/>
      <c r="D73" s="20"/>
      <c r="F73" s="56"/>
      <c r="G73" s="17" t="s">
        <v>159</v>
      </c>
      <c r="H73" s="2"/>
      <c r="V73" s="15"/>
    </row>
    <row r="74" spans="1:22" ht="14">
      <c r="A74" s="15"/>
      <c r="B74" s="20"/>
      <c r="C74" s="21"/>
      <c r="D74" s="20"/>
      <c r="F74" s="56"/>
      <c r="G74" s="17" t="s">
        <v>160</v>
      </c>
      <c r="H74" s="2"/>
      <c r="V74" s="15"/>
    </row>
    <row r="75" spans="1:22" ht="14">
      <c r="A75" s="15"/>
      <c r="B75" s="20"/>
      <c r="C75" s="21"/>
      <c r="D75" s="20"/>
      <c r="F75" s="56"/>
      <c r="G75" s="17" t="s">
        <v>161</v>
      </c>
      <c r="H75" s="2"/>
      <c r="V75" s="15"/>
    </row>
    <row r="76" spans="1:22" ht="28">
      <c r="A76" s="15"/>
      <c r="B76" s="20"/>
      <c r="C76" s="21"/>
      <c r="D76" s="20"/>
      <c r="F76" s="56"/>
      <c r="G76" s="17" t="s">
        <v>162</v>
      </c>
      <c r="H76" s="2"/>
      <c r="V76" s="15"/>
    </row>
    <row r="77" spans="1:22" ht="14">
      <c r="A77" s="15"/>
      <c r="B77" s="20"/>
      <c r="C77" s="21"/>
      <c r="D77" s="20"/>
      <c r="F77" s="56"/>
      <c r="G77" s="17" t="s">
        <v>163</v>
      </c>
      <c r="H77" s="2"/>
      <c r="V77" s="15"/>
    </row>
    <row r="78" spans="1:22" ht="14">
      <c r="A78" s="15"/>
      <c r="B78" s="20"/>
      <c r="C78" s="21"/>
      <c r="D78" s="20"/>
      <c r="F78" s="56"/>
      <c r="G78" s="17" t="s">
        <v>164</v>
      </c>
      <c r="H78" s="2"/>
      <c r="V78" s="15"/>
    </row>
    <row r="79" spans="1:22" ht="14">
      <c r="A79" s="15"/>
      <c r="B79" s="20"/>
      <c r="C79" s="21"/>
      <c r="D79" s="20"/>
      <c r="F79" s="56"/>
      <c r="G79" s="17" t="s">
        <v>165</v>
      </c>
      <c r="H79" s="2"/>
      <c r="V79" s="15"/>
    </row>
    <row r="80" spans="1:22" ht="14">
      <c r="A80" s="15"/>
      <c r="B80" s="20"/>
      <c r="C80" s="21"/>
      <c r="D80" s="20"/>
      <c r="F80" s="56"/>
      <c r="G80" s="38" t="s">
        <v>166</v>
      </c>
      <c r="H80" s="39"/>
      <c r="V80" s="15"/>
    </row>
    <row r="81" spans="1:22" ht="28">
      <c r="A81" s="15"/>
      <c r="B81" s="20"/>
      <c r="C81" s="21"/>
      <c r="D81" s="20"/>
      <c r="F81" s="56"/>
      <c r="G81" s="8" t="s">
        <v>167</v>
      </c>
      <c r="H81" s="2"/>
      <c r="V81" s="15"/>
    </row>
    <row r="82" spans="1:22">
      <c r="A82" s="15"/>
      <c r="B82" s="20"/>
      <c r="C82" s="21"/>
      <c r="D82" s="20"/>
      <c r="V82" s="15"/>
    </row>
    <row r="83" spans="1:22">
      <c r="A83" s="15"/>
      <c r="B83" s="20"/>
      <c r="C83" s="21"/>
      <c r="D83" s="20"/>
      <c r="V83" s="15"/>
    </row>
    <row r="84" spans="1:22">
      <c r="A84" s="15"/>
      <c r="B84" s="20"/>
      <c r="C84" s="21"/>
      <c r="D84" s="20"/>
      <c r="V84" s="15"/>
    </row>
    <row r="85" spans="1:22">
      <c r="A85" s="15"/>
      <c r="B85" s="20"/>
      <c r="C85" s="21"/>
      <c r="D85" s="20"/>
      <c r="V85" s="15"/>
    </row>
    <row r="86" spans="1:22">
      <c r="A86" s="15"/>
      <c r="B86" s="20"/>
      <c r="C86" s="21"/>
      <c r="D86" s="20"/>
      <c r="V86" s="15"/>
    </row>
    <row r="87" spans="1:22">
      <c r="A87" s="15"/>
      <c r="B87" s="20"/>
      <c r="C87" s="21"/>
      <c r="D87" s="20"/>
      <c r="F87" s="40"/>
      <c r="G87" s="41"/>
      <c r="H87" s="15"/>
      <c r="V87" s="15"/>
    </row>
    <row r="88" spans="1:22">
      <c r="A88" s="15"/>
      <c r="B88" s="20"/>
      <c r="C88" s="21"/>
      <c r="D88" s="20"/>
      <c r="F88" s="42"/>
      <c r="G88" s="41"/>
      <c r="H88" s="15"/>
      <c r="V88" s="15"/>
    </row>
    <row r="89" spans="1:22">
      <c r="A89" s="15"/>
      <c r="B89" s="20"/>
      <c r="C89" s="21"/>
      <c r="D89" s="20"/>
      <c r="F89" s="42"/>
      <c r="G89" s="41"/>
      <c r="H89" s="15"/>
      <c r="V89" s="15"/>
    </row>
    <row r="90" spans="1:22">
      <c r="A90" s="15"/>
      <c r="B90" s="20"/>
      <c r="C90" s="21"/>
      <c r="D90" s="20"/>
      <c r="F90" s="42"/>
      <c r="G90" s="41"/>
      <c r="H90" s="15"/>
      <c r="V90" s="15"/>
    </row>
    <row r="91" spans="1:22">
      <c r="A91" s="15"/>
      <c r="B91" s="20"/>
      <c r="C91" s="21"/>
      <c r="D91" s="20"/>
      <c r="F91" s="40"/>
      <c r="G91" s="21"/>
      <c r="H91" s="15"/>
      <c r="V91" s="15"/>
    </row>
    <row r="92" spans="1:22">
      <c r="A92" s="15"/>
      <c r="B92" s="20"/>
      <c r="C92" s="21"/>
      <c r="D92" s="20"/>
      <c r="F92" s="42"/>
      <c r="G92" s="21"/>
      <c r="H92" s="15"/>
      <c r="V92" s="15"/>
    </row>
    <row r="93" spans="1:22">
      <c r="A93" s="15"/>
      <c r="B93" s="20"/>
      <c r="C93" s="21"/>
      <c r="D93" s="20"/>
      <c r="F93" s="42"/>
      <c r="G93" s="21"/>
      <c r="H93" s="15"/>
      <c r="V93" s="15"/>
    </row>
    <row r="94" spans="1:22">
      <c r="A94" s="15"/>
      <c r="B94" s="20"/>
      <c r="C94" s="21"/>
      <c r="D94" s="20"/>
      <c r="F94" s="15"/>
      <c r="G94" s="15"/>
      <c r="H94" s="15"/>
      <c r="V94" s="15"/>
    </row>
    <row r="95" spans="1:22">
      <c r="A95" s="15"/>
      <c r="B95" s="20"/>
      <c r="C95" s="21"/>
      <c r="D95" s="20"/>
      <c r="F95" s="15"/>
      <c r="G95" s="15"/>
      <c r="H95" s="15"/>
      <c r="V95" s="15"/>
    </row>
    <row r="96" spans="1:22">
      <c r="A96" s="15"/>
      <c r="B96" s="20"/>
      <c r="C96" s="21"/>
      <c r="D96" s="20"/>
      <c r="F96" s="15"/>
      <c r="G96" s="15"/>
      <c r="H96" s="15"/>
      <c r="V96" s="15"/>
    </row>
    <row r="97" spans="1:22">
      <c r="A97" s="15"/>
      <c r="B97" s="20"/>
      <c r="C97" s="21"/>
      <c r="D97" s="20"/>
      <c r="F97" s="15"/>
      <c r="G97" s="15"/>
      <c r="H97" s="15"/>
      <c r="V97" s="15"/>
    </row>
    <row r="98" spans="1:22">
      <c r="A98" s="15"/>
      <c r="B98" s="20"/>
      <c r="C98" s="21"/>
      <c r="D98" s="20"/>
      <c r="F98" s="15"/>
      <c r="G98" s="15"/>
      <c r="H98" s="15"/>
      <c r="V98" s="15"/>
    </row>
    <row r="99" spans="1:22">
      <c r="A99" s="15"/>
      <c r="B99" s="20"/>
      <c r="C99" s="21"/>
      <c r="D99" s="20"/>
      <c r="F99" s="15"/>
      <c r="G99" s="15"/>
      <c r="H99" s="15"/>
      <c r="V99" s="15"/>
    </row>
    <row r="100" spans="1:22">
      <c r="A100" s="15"/>
      <c r="B100" s="20"/>
      <c r="C100" s="21"/>
      <c r="D100" s="20"/>
      <c r="F100" s="15"/>
      <c r="G100" s="15"/>
      <c r="H100" s="15"/>
      <c r="V100" s="15"/>
    </row>
    <row r="101" spans="1:22">
      <c r="A101" s="15"/>
      <c r="B101" s="20"/>
      <c r="C101" s="21"/>
      <c r="D101" s="20"/>
      <c r="F101" s="15"/>
      <c r="G101" s="15"/>
      <c r="H101" s="15"/>
      <c r="V101" s="15"/>
    </row>
    <row r="102" spans="1:22">
      <c r="A102" s="15"/>
      <c r="B102" s="20"/>
      <c r="C102" s="21"/>
      <c r="D102" s="20"/>
      <c r="F102" s="15"/>
      <c r="G102" s="15"/>
      <c r="H102" s="15"/>
      <c r="V102" s="15"/>
    </row>
    <row r="103" spans="1:22">
      <c r="A103" s="15"/>
      <c r="B103" s="20"/>
      <c r="C103" s="21"/>
      <c r="D103" s="20"/>
      <c r="F103" s="15"/>
      <c r="G103" s="15"/>
      <c r="H103" s="15"/>
      <c r="V103" s="15"/>
    </row>
    <row r="104" spans="1:22">
      <c r="A104" s="15"/>
      <c r="B104" s="20"/>
      <c r="C104" s="21"/>
      <c r="D104" s="20"/>
      <c r="F104" s="15"/>
      <c r="G104" s="15"/>
      <c r="H104" s="15"/>
      <c r="V104" s="15"/>
    </row>
    <row r="105" spans="1:22">
      <c r="A105" s="15"/>
      <c r="B105" s="20"/>
      <c r="C105" s="21"/>
      <c r="D105" s="20"/>
      <c r="F105" s="15"/>
      <c r="G105" s="15"/>
      <c r="H105" s="15"/>
      <c r="V105" s="15"/>
    </row>
    <row r="106" spans="1:22">
      <c r="A106" s="15"/>
      <c r="B106" s="20"/>
      <c r="C106" s="21"/>
      <c r="D106" s="20"/>
      <c r="F106" s="15"/>
      <c r="G106" s="15"/>
      <c r="H106" s="15"/>
      <c r="V106" s="15"/>
    </row>
    <row r="107" spans="1:22">
      <c r="A107" s="15"/>
      <c r="B107" s="20"/>
      <c r="C107" s="21"/>
      <c r="D107" s="20"/>
      <c r="F107" s="15"/>
      <c r="G107" s="15"/>
      <c r="H107" s="15"/>
      <c r="V107" s="15"/>
    </row>
    <row r="108" spans="1:22">
      <c r="A108" s="15"/>
    </row>
  </sheetData>
  <pageMargins left="0.7" right="0.7" top="0.78740157499999996" bottom="0.78740157499999996"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B5A39C355CD8140A20949123F779688" ma:contentTypeVersion="18" ma:contentTypeDescription="Ein neues Dokument erstellen." ma:contentTypeScope="" ma:versionID="150fcc96aef09e980ec4ee25b68ad54e">
  <xsd:schema xmlns:xsd="http://www.w3.org/2001/XMLSchema" xmlns:xs="http://www.w3.org/2001/XMLSchema" xmlns:p="http://schemas.microsoft.com/office/2006/metadata/properties" xmlns:ns2="fbdc63d6-17bc-4f65-8f50-04d72c5c1c47" xmlns:ns3="f63060b2-226d-41fa-8e60-ba062b8a81cc" targetNamespace="http://schemas.microsoft.com/office/2006/metadata/properties" ma:root="true" ma:fieldsID="a1d1a3ea029b079eeb3463b7f561104f" ns2:_="" ns3:_="">
    <xsd:import namespace="fbdc63d6-17bc-4f65-8f50-04d72c5c1c47"/>
    <xsd:import namespace="f63060b2-226d-41fa-8e60-ba062b8a81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dc63d6-17bc-4f65-8f50-04d72c5c1c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de1a31d-4751-4ae5-82e3-075c452dd5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3060b2-226d-41fa-8e60-ba062b8a81cc"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c784c54-8969-430a-aca4-3a62449ab63a}" ma:internalName="TaxCatchAll" ma:showField="CatchAllData" ma:web="f63060b2-226d-41fa-8e60-ba062b8a81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dc63d6-17bc-4f65-8f50-04d72c5c1c47">
      <Terms xmlns="http://schemas.microsoft.com/office/infopath/2007/PartnerControls"/>
    </lcf76f155ced4ddcb4097134ff3c332f>
    <TaxCatchAll xmlns="f63060b2-226d-41fa-8e60-ba062b8a81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90F6BD-2701-4860-AD99-321C9061C8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dc63d6-17bc-4f65-8f50-04d72c5c1c47"/>
    <ds:schemaRef ds:uri="f63060b2-226d-41fa-8e60-ba062b8a81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B0827F-06FB-4099-9218-DB9CF76C7173}">
  <ds:schemaRefs>
    <ds:schemaRef ds:uri="http://schemas.openxmlformats.org/package/2006/metadata/core-properties"/>
    <ds:schemaRef ds:uri="http://purl.org/dc/elements/1.1/"/>
    <ds:schemaRef ds:uri="http://purl.org/dc/terms/"/>
    <ds:schemaRef ds:uri="http://purl.org/dc/dcmitype/"/>
    <ds:schemaRef ds:uri="http://schemas.microsoft.com/office/infopath/2007/PartnerControls"/>
    <ds:schemaRef ds:uri="f63060b2-226d-41fa-8e60-ba062b8a81cc"/>
    <ds:schemaRef ds:uri="http://schemas.microsoft.com/office/2006/metadata/properties"/>
    <ds:schemaRef ds:uri="http://www.w3.org/XML/1998/namespace"/>
    <ds:schemaRef ds:uri="http://schemas.microsoft.com/office/2006/documentManagement/types"/>
    <ds:schemaRef ds:uri="fbdc63d6-17bc-4f65-8f50-04d72c5c1c47"/>
  </ds:schemaRefs>
</ds:datastoreItem>
</file>

<file path=customXml/itemProps3.xml><?xml version="1.0" encoding="utf-8"?>
<ds:datastoreItem xmlns:ds="http://schemas.openxmlformats.org/officeDocument/2006/customXml" ds:itemID="{F0447FFE-91F6-4CFC-BB07-7B8A79BB4E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6</vt:i4>
      </vt:variant>
    </vt:vector>
  </HeadingPairs>
  <TitlesOfParts>
    <vt:vector size="6" baseType="lpstr">
      <vt:lpstr>Front page</vt:lpstr>
      <vt:lpstr>CF Tracking Template</vt:lpstr>
      <vt:lpstr>CF Dashboard</vt:lpstr>
      <vt:lpstr>Comparison ex-ante vs ex-post</vt:lpstr>
      <vt:lpstr>CTF Table III.7 </vt:lpstr>
      <vt:lpstr>Parameters &amp; Categories</vt:lpstr>
    </vt:vector>
  </TitlesOfParts>
  <Manager/>
  <Company>the greenwerk. GbR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 Transparency Tool</dc:title>
  <dc:subject/>
  <dc:creator>Michel Köhler</dc:creator>
  <cp:keywords/>
  <dc:description/>
  <cp:lastModifiedBy>Michel Koehler</cp:lastModifiedBy>
  <dcterms:created xsi:type="dcterms:W3CDTF">2022-06-03T12:40:43Z</dcterms:created>
  <dcterms:modified xsi:type="dcterms:W3CDTF">2024-07-24T13:31:23Z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0x0101001B5A39C355CD8140A20949123F779688</vt:lpwstr>
  </property>
  <property fmtid="{D5CDD505-2E9C-101B-9397-08002B2CF9AE}" pid="3" name="MediaServiceImageTags">
    <vt:lpwstr/>
  </property>
</Properties>
</file>