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thomas.dale\Downloads\"/>
    </mc:Choice>
  </mc:AlternateContent>
  <xr:revisionPtr revIDLastSave="0" documentId="13_ncr:1_{3AFCBD8C-923C-408F-832A-2868B376E880}" xr6:coauthVersionLast="47" xr6:coauthVersionMax="47" xr10:uidLastSave="{00000000-0000-0000-0000-000000000000}"/>
  <bookViews>
    <workbookView xWindow="28680" yWindow="-120" windowWidth="29040" windowHeight="15840" xr2:uid="{BBF7370A-0A11-4BC5-94C3-55919A78111E}"/>
  </bookViews>
  <sheets>
    <sheet name="Front page" sheetId="4" r:id="rId1"/>
    <sheet name="Assessment Tool" sheetId="1" r:id="rId2"/>
    <sheet name="Results Summary" sheetId="3" r:id="rId3"/>
    <sheet name="Backend"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6" i="1" l="1"/>
  <c r="H150" i="1"/>
  <c r="H141" i="1"/>
  <c r="H132" i="1"/>
  <c r="H139" i="1"/>
  <c r="H111" i="1"/>
  <c r="H125" i="1"/>
  <c r="H119" i="1"/>
  <c r="H113" i="1"/>
  <c r="H105" i="1"/>
  <c r="H81" i="1"/>
  <c r="H101" i="1"/>
  <c r="H98" i="1"/>
  <c r="H92" i="1"/>
  <c r="H86" i="1"/>
  <c r="H79" i="1"/>
  <c r="H74" i="1"/>
  <c r="H76" i="1"/>
  <c r="H71" i="1"/>
  <c r="H66" i="1"/>
  <c r="H59" i="1"/>
  <c r="H52" i="1"/>
  <c r="H47" i="1"/>
  <c r="H40" i="1"/>
  <c r="H31" i="1"/>
  <c r="H23" i="1"/>
  <c r="H27" i="1"/>
  <c r="H3" i="1"/>
  <c r="H13" i="1"/>
  <c r="H18" i="1"/>
  <c r="O4" i="3"/>
  <c r="O5" i="3"/>
  <c r="O6" i="3"/>
  <c r="O7" i="3"/>
  <c r="O8" i="3"/>
  <c r="O9" i="3"/>
  <c r="O10" i="3"/>
  <c r="O11" i="3"/>
  <c r="O12" i="3"/>
  <c r="O13" i="3"/>
  <c r="O14" i="3"/>
  <c r="O15" i="3"/>
  <c r="O16" i="3"/>
  <c r="O17" i="3"/>
  <c r="O18" i="3"/>
  <c r="O19" i="3"/>
  <c r="O20" i="3"/>
  <c r="O21" i="3"/>
  <c r="O22" i="3"/>
  <c r="N22" i="3"/>
  <c r="N21" i="3"/>
  <c r="N20" i="3"/>
  <c r="N19" i="3"/>
  <c r="N18" i="3"/>
  <c r="N17" i="3"/>
  <c r="N16" i="3"/>
  <c r="N15" i="3"/>
  <c r="N14" i="3"/>
  <c r="N13" i="3"/>
  <c r="N12" i="3"/>
  <c r="N11" i="3"/>
  <c r="N10" i="3"/>
  <c r="N9" i="3"/>
  <c r="N8" i="3"/>
  <c r="N7" i="3"/>
  <c r="N6" i="3"/>
  <c r="N5" i="3"/>
  <c r="N4" i="3"/>
  <c r="M22" i="3"/>
  <c r="M21" i="3"/>
  <c r="M20" i="3"/>
  <c r="M19" i="3"/>
  <c r="M18" i="3"/>
  <c r="M17" i="3"/>
  <c r="M16" i="3"/>
  <c r="M15" i="3"/>
  <c r="M14" i="3"/>
  <c r="M13" i="3"/>
  <c r="M12" i="3"/>
  <c r="M11" i="3"/>
  <c r="M10" i="3"/>
  <c r="M9" i="3"/>
  <c r="M8" i="3"/>
  <c r="M7" i="3"/>
  <c r="M6" i="3"/>
  <c r="M5" i="3"/>
  <c r="M4" i="3"/>
  <c r="L22" i="3"/>
  <c r="K22" i="3"/>
  <c r="L21" i="3"/>
  <c r="K21" i="3"/>
  <c r="L20" i="3"/>
  <c r="K20" i="3"/>
  <c r="L19" i="3"/>
  <c r="K19" i="3"/>
  <c r="L18" i="3"/>
  <c r="K18" i="3"/>
  <c r="L17" i="3"/>
  <c r="K17" i="3"/>
  <c r="L16" i="3"/>
  <c r="K16" i="3"/>
  <c r="L15" i="3"/>
  <c r="K15" i="3"/>
  <c r="L14" i="3"/>
  <c r="K14" i="3"/>
  <c r="L13" i="3"/>
  <c r="K13" i="3"/>
  <c r="L12" i="3"/>
  <c r="K12" i="3"/>
  <c r="L11" i="3"/>
  <c r="K11" i="3"/>
  <c r="L10" i="3"/>
  <c r="K10" i="3"/>
  <c r="L9" i="3"/>
  <c r="K9" i="3"/>
  <c r="L8" i="3"/>
  <c r="K8" i="3"/>
  <c r="L7" i="3"/>
  <c r="K7" i="3"/>
  <c r="L6" i="3"/>
  <c r="K6" i="3"/>
  <c r="L5" i="3"/>
  <c r="K5" i="3"/>
  <c r="L4" i="3"/>
  <c r="K4" i="3"/>
  <c r="J14" i="3"/>
  <c r="I14" i="3"/>
  <c r="H14" i="3"/>
  <c r="G14" i="3"/>
  <c r="F14" i="3"/>
  <c r="E14" i="3"/>
  <c r="J13" i="3"/>
  <c r="I13" i="3"/>
  <c r="H13" i="3"/>
  <c r="G13" i="3"/>
  <c r="F13" i="3"/>
  <c r="E13" i="3"/>
  <c r="J12" i="3"/>
  <c r="I12" i="3"/>
  <c r="H12" i="3"/>
  <c r="G12" i="3"/>
  <c r="F12" i="3"/>
  <c r="E12" i="3"/>
  <c r="E15" i="3"/>
  <c r="F15" i="3"/>
  <c r="G15" i="3"/>
  <c r="H15" i="3"/>
  <c r="I15" i="3"/>
  <c r="J15" i="3"/>
  <c r="I22" i="3"/>
  <c r="I21" i="3"/>
  <c r="I20" i="3"/>
  <c r="I19" i="3"/>
  <c r="I18" i="3"/>
  <c r="I17" i="3"/>
  <c r="I16" i="3"/>
  <c r="I11" i="3"/>
  <c r="I10" i="3"/>
  <c r="I9" i="3"/>
  <c r="I8" i="3"/>
  <c r="I7" i="3"/>
  <c r="I6" i="3"/>
  <c r="I5" i="3"/>
  <c r="I4" i="3"/>
  <c r="J22" i="3"/>
  <c r="J21" i="3"/>
  <c r="J20" i="3"/>
  <c r="J19" i="3"/>
  <c r="J18" i="3"/>
  <c r="J17" i="3"/>
  <c r="J16" i="3"/>
  <c r="J11" i="3"/>
  <c r="J10" i="3"/>
  <c r="J9" i="3"/>
  <c r="J8" i="3"/>
  <c r="J7" i="3"/>
  <c r="J6" i="3"/>
  <c r="J5" i="3"/>
  <c r="J4" i="3"/>
  <c r="H22" i="3"/>
  <c r="H21" i="3"/>
  <c r="H20" i="3"/>
  <c r="H19" i="3"/>
  <c r="H18" i="3"/>
  <c r="H17" i="3"/>
  <c r="H16" i="3"/>
  <c r="H11" i="3"/>
  <c r="H10" i="3"/>
  <c r="H9" i="3"/>
  <c r="H8" i="3"/>
  <c r="H7" i="3"/>
  <c r="H6" i="3"/>
  <c r="H5" i="3"/>
  <c r="H4" i="3"/>
  <c r="G9" i="3"/>
  <c r="F9" i="3"/>
  <c r="E9" i="3"/>
  <c r="E6" i="3"/>
  <c r="F4" i="3"/>
  <c r="G4" i="3"/>
  <c r="F5" i="3"/>
  <c r="G5" i="3"/>
  <c r="F6" i="3"/>
  <c r="G6" i="3"/>
  <c r="F7" i="3"/>
  <c r="G7" i="3"/>
  <c r="F8" i="3"/>
  <c r="G8" i="3"/>
  <c r="F10" i="3"/>
  <c r="G10" i="3"/>
  <c r="F11" i="3"/>
  <c r="G11" i="3"/>
  <c r="F16" i="3"/>
  <c r="G16" i="3"/>
  <c r="F17" i="3"/>
  <c r="G17" i="3"/>
  <c r="F18" i="3"/>
  <c r="G18" i="3"/>
  <c r="F19" i="3"/>
  <c r="G19" i="3"/>
  <c r="F20" i="3"/>
  <c r="G20" i="3"/>
  <c r="F21" i="3"/>
  <c r="G21" i="3"/>
  <c r="F22" i="3"/>
  <c r="G22" i="3"/>
  <c r="E22" i="3"/>
  <c r="E21" i="3"/>
  <c r="E20" i="3"/>
  <c r="E19" i="3"/>
  <c r="E18" i="3"/>
  <c r="E17" i="3"/>
  <c r="E16" i="3"/>
  <c r="E11" i="3"/>
  <c r="E10" i="3"/>
  <c r="E8" i="3"/>
  <c r="E7" i="3"/>
  <c r="E5" i="3"/>
  <c r="E4" i="3"/>
  <c r="R15" i="3" l="1"/>
  <c r="P15" i="3"/>
  <c r="Q15" i="3"/>
  <c r="Q13" i="3"/>
  <c r="Q14" i="3"/>
  <c r="P14" i="3"/>
  <c r="R14" i="3"/>
  <c r="P13" i="3"/>
  <c r="R13" i="3"/>
  <c r="P4" i="3"/>
  <c r="P16" i="3"/>
  <c r="P18" i="3"/>
  <c r="P9" i="3"/>
  <c r="Q4" i="3"/>
  <c r="P11" i="3"/>
  <c r="P21" i="3"/>
  <c r="P19" i="3"/>
  <c r="P10" i="3"/>
  <c r="P17" i="3"/>
  <c r="P20" i="3"/>
  <c r="P12" i="3"/>
  <c r="P22" i="3"/>
  <c r="P5" i="3"/>
  <c r="P8" i="3"/>
  <c r="P7" i="3"/>
  <c r="P6" i="3"/>
  <c r="R8" i="3"/>
  <c r="Q5" i="3"/>
  <c r="R18" i="3"/>
  <c r="Q16" i="3"/>
  <c r="Q6" i="3"/>
  <c r="Q7" i="3"/>
  <c r="Q17" i="3"/>
  <c r="Q9" i="3"/>
  <c r="Q19" i="3"/>
  <c r="Q11" i="3"/>
  <c r="Q21" i="3"/>
  <c r="Q20" i="3"/>
  <c r="R12" i="3"/>
  <c r="Q22" i="3"/>
  <c r="Q12" i="3"/>
  <c r="R17" i="3"/>
  <c r="R20" i="3"/>
  <c r="R21" i="3"/>
  <c r="R11" i="3"/>
  <c r="R7" i="3"/>
  <c r="Q8" i="3"/>
  <c r="R6" i="3"/>
  <c r="Q18" i="3"/>
  <c r="R4" i="3"/>
  <c r="R22" i="3"/>
  <c r="Q10" i="3"/>
  <c r="R10" i="3"/>
  <c r="R19" i="3"/>
  <c r="R16" i="3"/>
  <c r="R9" i="3"/>
  <c r="R5" i="3"/>
  <c r="S15" i="3" l="1"/>
  <c r="S13" i="3"/>
  <c r="S16" i="3"/>
  <c r="S7" i="3"/>
  <c r="S14" i="3"/>
  <c r="S21" i="3"/>
  <c r="S4" i="3"/>
  <c r="S9" i="3"/>
  <c r="S18" i="3"/>
  <c r="S22" i="3"/>
  <c r="S20" i="3"/>
  <c r="S6" i="3"/>
  <c r="S17" i="3"/>
  <c r="S5" i="3"/>
  <c r="S19" i="3"/>
  <c r="S12" i="3"/>
  <c r="S10" i="3"/>
  <c r="S11" i="3"/>
  <c r="S8" i="3"/>
</calcChain>
</file>

<file path=xl/sharedStrings.xml><?xml version="1.0" encoding="utf-8"?>
<sst xmlns="http://schemas.openxmlformats.org/spreadsheetml/2006/main" count="360" uniqueCount="240">
  <si>
    <t>Element</t>
  </si>
  <si>
    <t>Question</t>
  </si>
  <si>
    <t>Answer</t>
  </si>
  <si>
    <t>Advice/Request to project developer</t>
  </si>
  <si>
    <t>Red flag warnings</t>
  </si>
  <si>
    <t>Project Justification</t>
  </si>
  <si>
    <t>Does the proposal clearly describe the problem the project will address?</t>
  </si>
  <si>
    <t>Yes</t>
  </si>
  <si>
    <t>If yes, answer 1.1b. If no, move to question 1.2.</t>
  </si>
  <si>
    <t>1.1b</t>
  </si>
  <si>
    <t>Does the proposal describe how the project addresses the causes of this problem?</t>
  </si>
  <si>
    <t>Yes, to some extent</t>
  </si>
  <si>
    <t>Does the proposal provide a well-defined objective for the project, which clearly describes the change it is aiming to achieve?</t>
  </si>
  <si>
    <t>If yes, answer 1.2b. If no, move to the next element.</t>
  </si>
  <si>
    <t>1.2b</t>
  </si>
  <si>
    <t>Does the proposal include a clear description of the planned activities and a logical explanation of how they will lead to the project’s objective? </t>
  </si>
  <si>
    <t>Adaptation Rationale</t>
  </si>
  <si>
    <t>Does the proposal describe current climate risks to be addressed by the project?</t>
  </si>
  <si>
    <t>If yes, answer 2.1b. If no, move to question 2.2.</t>
  </si>
  <si>
    <t>2.1b</t>
  </si>
  <si>
    <t>Does the proposal clearly describe how the planned activities directly address current climate risks?</t>
  </si>
  <si>
    <t>No</t>
  </si>
  <si>
    <t>Does the proposal describe future climate risks to be addressed by the project?</t>
  </si>
  <si>
    <t>If yes, answer 2.2b. If no, move to the next element.</t>
  </si>
  <si>
    <t>2.2b</t>
  </si>
  <si>
    <t>Does the proposal clearly describe how the planned activities directly address future climate risks?</t>
  </si>
  <si>
    <t>Logical Framework/Theory of Change</t>
  </si>
  <si>
    <t>Does the proposal include a logical framework/theory of change?</t>
  </si>
  <si>
    <t>If yes, answer 3.1b‒e. If no, move to the next element.</t>
  </si>
  <si>
    <t>3.1b</t>
  </si>
  <si>
    <t>Is the causal pathway of the logical framework/theory of change clear, realistic and complete?</t>
  </si>
  <si>
    <t>3.1c</t>
  </si>
  <si>
    <t>Is the causal pathway of the logical framework/theory of change based on realistic assumptions?</t>
  </si>
  <si>
    <t>3.1d</t>
  </si>
  <si>
    <t>Has the logical framework/theory of change been developed in consultation with key stakeholders?</t>
  </si>
  <si>
    <t>3.1e</t>
  </si>
  <si>
    <t>Does the project include a plan for revisiting logical framework/theory of change during the project’s implementation? </t>
  </si>
  <si>
    <t>Results Framework</t>
  </si>
  <si>
    <t>Does the proposal include a results framework?</t>
  </si>
  <si>
    <t>If yes, answer 4.1b‒f. If no, move to the next element.</t>
  </si>
  <si>
    <t>4.1b</t>
  </si>
  <si>
    <t>Does the results framework include indicators that adequately capture the project’s desired outcomes?</t>
  </si>
  <si>
    <t>4.1c</t>
  </si>
  <si>
    <t>Does the results framework describe the data source for each indicator?</t>
  </si>
  <si>
    <t>4.1d</t>
  </si>
  <si>
    <t>Does the results framework include a baseline for each indicator?</t>
  </si>
  <si>
    <t>4.1e</t>
  </si>
  <si>
    <t>Does the results framework include a target for each indicator ?</t>
  </si>
  <si>
    <t>4.1f</t>
  </si>
  <si>
    <t>Are all baselines and targets included in the results framework realistic?</t>
  </si>
  <si>
    <t>Monitoring and Evaluation (M&amp;E)</t>
  </si>
  <si>
    <t>Does the proposal include a monitoring framework?</t>
  </si>
  <si>
    <t>If yes, answer 5.1b‒d. If no, move to question 5.2.</t>
  </si>
  <si>
    <t>5.1b</t>
  </si>
  <si>
    <t>Is the monitoring framework clearly aligned with the logical framework/theory of change and results framework?</t>
  </si>
  <si>
    <t>5.1c</t>
  </si>
  <si>
    <t>Does the monitoring framework clearly define the roles and responsibilities for monitoring different indicators?</t>
  </si>
  <si>
    <t>5.1d</t>
  </si>
  <si>
    <t>Does the proposal include sufficient budget for monitoring activities?</t>
  </si>
  <si>
    <t>Does the proposal state that there will be an evaluation of the project during the project’s lifecycle (i.e., a mid-term evaluation)?</t>
  </si>
  <si>
    <t>No, it does not</t>
  </si>
  <si>
    <t>If yes, answer 5.2b. If no, move to the next element.</t>
  </si>
  <si>
    <t>5.2b</t>
  </si>
  <si>
    <t>Does the proposal include sufficient budget for these evaluations?</t>
  </si>
  <si>
    <t>Sustainability</t>
  </si>
  <si>
    <t xml:space="preserve">Does the proposal demonstrate that there is a clear exit strategy for the project? </t>
  </si>
  <si>
    <t>If yes, answer 6.1b. If no, move to the next element.</t>
  </si>
  <si>
    <t>6.1b</t>
  </si>
  <si>
    <t>Are the measures planned as part of this exit strategy sufficient to ensure that the project’s results are maintained beyond the lifespan of the project?</t>
  </si>
  <si>
    <r>
      <rPr>
        <b/>
        <sz val="11"/>
        <color theme="1"/>
        <rFont val="Calibri"/>
        <family val="2"/>
        <scheme val="minor"/>
      </rPr>
      <t>Note:</t>
    </r>
    <r>
      <rPr>
        <sz val="11"/>
        <color theme="1"/>
        <rFont val="Calibri"/>
        <family val="2"/>
        <scheme val="minor"/>
      </rPr>
      <t xml:space="preserve"> The term “exit strategy” refers to the collection of planned measures to be implemented during the project’s lifespan to ensure that the results achieved by the project are sustainable once the project closes. The types of measure that could enhance the sustainability of a project will vary on a case-by-case basis, though measures commonly put in place to achieve this include:
•  Capacity-building activities to ensure that skills required to maintain the project’s results are retained amongst the project’s stakeholders once the project closes.
•  Knowledge dissemination activities such as developing knowledge products, and hosting workshops and trainings that ensure knowledge and learning generated by the project is disseminated to relevant stakeholders both during and at the end of the project.
•  Knowledge management activities such as producing training material or establishing a training-of-trainers scheme that ensure that knowledge is not lost over time.
•  Activities to find secure finance to ensure that project activities can continue beyond the lifespan of the initial project.</t>
    </r>
  </si>
  <si>
    <t>Potential for scaling up and replication </t>
  </si>
  <si>
    <t>Is the proposal for an innovation or pilot project?</t>
  </si>
  <si>
    <t>Yes, it is</t>
  </si>
  <si>
    <t>If yes, answer 7.1b‒d. If no, move to the next element.</t>
  </si>
  <si>
    <t>7.1b</t>
  </si>
  <si>
    <t>Does the proposal include an assessment of the project’s potential for scaling up or replicating following its completion?</t>
  </si>
  <si>
    <t>7.1c</t>
  </si>
  <si>
    <t>Is the assessment of its potential for scaling up or replication realistic?</t>
  </si>
  <si>
    <t>7.1d</t>
  </si>
  <si>
    <t>Does the proposal include a roadmap for scaling up or replicating the project following the project’s completion and does it specify credible sources of finance for scaling up or replication?</t>
  </si>
  <si>
    <t>Indigenous, traditional and local knowledge </t>
  </si>
  <si>
    <t>Is the integration of indigenous, traditional or local knowledge relevant to the proposal?  </t>
  </si>
  <si>
    <t>Yes, it is relevant</t>
  </si>
  <si>
    <t>If yes, answer 8.1b. If no, move to the next element.</t>
  </si>
  <si>
    <t>8.1b</t>
  </si>
  <si>
    <t>Does the proposal clearly describe how indigenous, traditional or local knowledge has been integrated into the design of the project?</t>
  </si>
  <si>
    <t>Benefits</t>
  </si>
  <si>
    <t>Does the proposal clearly describe and ‒ where possible ‒ quantify the adaptation benefits that the project is anticipated to deliver?</t>
  </si>
  <si>
    <t>9.1b</t>
  </si>
  <si>
    <t>Is the realisation of these anticipated adaptation benefits realistic, given the project’s activities?</t>
  </si>
  <si>
    <t>Co-benefits</t>
  </si>
  <si>
    <t>Does the proposal clearly describe ‒ where possible ‒ quantify any co-benefits that the project is anticipated to deliver?</t>
  </si>
  <si>
    <t>10.1b</t>
  </si>
  <si>
    <t>Is the realisation of these anticipated co-benefits realistic, given the project’s activities?</t>
  </si>
  <si>
    <t>Trade-offs</t>
  </si>
  <si>
    <t>Does the proposal identify potential trade-offs the project is expected to have?</t>
  </si>
  <si>
    <t>If yes, answer 11.3b. If no, move to question 11.2.</t>
  </si>
  <si>
    <t>11.1b</t>
  </si>
  <si>
    <t>Where possible, does the proposal identify measures to minimise or mitigate these trade-offs?</t>
  </si>
  <si>
    <t>Could the proposed project result in significant trade-offs being felt outside the immediate project area?</t>
  </si>
  <si>
    <t>Yes, it could</t>
  </si>
  <si>
    <t>If yes, answer 11.2b‒c. If no, move to queston 11.3.</t>
  </si>
  <si>
    <t>11.2b</t>
  </si>
  <si>
    <t>Does the proposal identify any significant potential trade-offs the project could have outside the immediate project area?</t>
  </si>
  <si>
    <t>11.2c</t>
  </si>
  <si>
    <t>Is it clear that the project developers have considered the potential for trade-offs outside the immediate project area in the development of their proposal?</t>
  </si>
  <si>
    <t>Could the proposed project “lock” the project area in to a specific system or reliance on a specific adaptation-solution?</t>
  </si>
  <si>
    <r>
      <rPr>
        <b/>
        <sz val="11"/>
        <color theme="1"/>
        <rFont val="Calibri"/>
        <family val="2"/>
        <scheme val="minor"/>
      </rPr>
      <t xml:space="preserve">Note: </t>
    </r>
    <r>
      <rPr>
        <sz val="11"/>
        <color theme="1"/>
        <rFont val="Calibri"/>
        <family val="2"/>
        <scheme val="minor"/>
      </rPr>
      <t>A solution or system that is “locked-in” is one that is difficult to change once it is in place, even if this solution or system becomes counterproductive (i.e., maladaptive) in the future (e.g., due to changing circumstances).</t>
    </r>
  </si>
  <si>
    <t>If yes, answer 11.3b. If no, move to the next element.</t>
  </si>
  <si>
    <t>11.3b</t>
  </si>
  <si>
    <t>Is it clear that the future (negative) consequences of “locking-in” this solution or system have been adequately considered by the project developers?</t>
  </si>
  <si>
    <t>Cost effectiveness</t>
  </si>
  <si>
    <t>Does the information provided in the proposal make a clear case that the approach proposed by the project is the most cost-effective for achieving its objectives?</t>
  </si>
  <si>
    <r>
      <rPr>
        <b/>
        <sz val="11"/>
        <color theme="1"/>
        <rFont val="Calibri"/>
        <family val="2"/>
        <scheme val="minor"/>
      </rPr>
      <t xml:space="preserve">Note: </t>
    </r>
    <r>
      <rPr>
        <sz val="11"/>
        <color theme="1"/>
        <rFont val="Calibri"/>
        <family val="2"/>
        <scheme val="minor"/>
      </rPr>
      <t>Assessments of cost-effectiveness should take into account the scale of the adaptation-benefits and co-benefits the project is expected to deliver, any trade-offs it is expected to have.</t>
    </r>
  </si>
  <si>
    <t>Does this case for the proposed project being the most cost-effectiveness option take into account future costs associated with maintaining the results of the project?</t>
  </si>
  <si>
    <r>
      <rPr>
        <b/>
        <sz val="11"/>
        <color theme="1"/>
        <rFont val="Calibri"/>
        <family val="2"/>
        <scheme val="minor"/>
      </rPr>
      <t xml:space="preserve">Note: </t>
    </r>
    <r>
      <rPr>
        <sz val="11"/>
        <color theme="1"/>
        <rFont val="Calibri"/>
        <family val="2"/>
        <scheme val="minor"/>
      </rPr>
      <t>Future costs could include, e.g., costs associated with maintaining infrastructure, running training activities or knowledge management systems to maintain capacity amongst stakeholders after the project has ended.</t>
    </r>
  </si>
  <si>
    <t xml:space="preserve">Policy alignment and government buy-in </t>
  </si>
  <si>
    <t>Does the proposal identify policies, strategies and plans that are relevant to the project (e.g., national, subnational and sectoral plans or strategies)?</t>
  </si>
  <si>
    <r>
      <rPr>
        <b/>
        <sz val="11"/>
        <color theme="1"/>
        <rFont val="Calibri"/>
        <family val="2"/>
        <scheme val="minor"/>
      </rPr>
      <t xml:space="preserve">Note: </t>
    </r>
    <r>
      <rPr>
        <sz val="11"/>
        <color theme="1"/>
        <rFont val="Calibri"/>
        <family val="2"/>
        <scheme val="minor"/>
      </rPr>
      <t>This should include policies, strategies and plans focussed on both adaptation and the sector(s) being targeted by the proposed adaptation project</t>
    </r>
    <r>
      <rPr>
        <i/>
        <sz val="11"/>
        <color theme="1"/>
        <rFont val="Calibri"/>
        <family val="2"/>
        <scheme val="minor"/>
      </rPr>
      <t>.</t>
    </r>
  </si>
  <si>
    <t>If yes, answer 13.1b. If no, move to question 13.2.</t>
  </si>
  <si>
    <t>13.1b</t>
  </si>
  <si>
    <t>Is the proposal clearly aligned with the policies, strategies and plans identified? </t>
  </si>
  <si>
    <t>Does the proposal include appropriate measures to secure buy-in for the project from relevant government entities?</t>
  </si>
  <si>
    <t>Linkages with other projects</t>
  </si>
  <si>
    <t>Does the proposal identify other projects that are ongoing in the same geographical area and sector?</t>
  </si>
  <si>
    <t>If yes, answer 14.1b‒c. If no, move to the next element.</t>
  </si>
  <si>
    <t>14.1b</t>
  </si>
  <si>
    <t>Does the proposal clearly describe any potential overlaps and synergies with the projects identified?</t>
  </si>
  <si>
    <t>14.c</t>
  </si>
  <si>
    <t>Does the proposal describe how it plans to mitigate potential overlaps and foster potential synergies with the projects identified?</t>
  </si>
  <si>
    <t>Risk analysis</t>
  </si>
  <si>
    <t>Does the proposal include an assessment of potential risks that could undermine the implementation or results of the project?</t>
  </si>
  <si>
    <t>If yes, answer 15.1b‒c. If no, move to the next element.</t>
  </si>
  <si>
    <t>15.1b</t>
  </si>
  <si>
    <t>Does the proposal demonstrate that different kinds of risk have been considered in a risk assessment (e.g., operational, institutional and political)?</t>
  </si>
  <si>
    <t>15.1c</t>
  </si>
  <si>
    <t>Does the proposal include measures to avoid, minimise or manage the identified risks?</t>
  </si>
  <si>
    <t>Implementation arrangements</t>
  </si>
  <si>
    <t>Does the proposal clearly describe the organisations that will implement the project, including their roles and responsibilities?</t>
  </si>
  <si>
    <t>If yes, answer 16.1b. If no, move to question 16.2.</t>
  </si>
  <si>
    <t>16.1b</t>
  </si>
  <si>
    <t>Does the proposal clearly explain how these organisations are qualified  to undertake their roles and responsibilities in the project?</t>
  </si>
  <si>
    <t>Does the proposal clearly describe how these organisations will coordinate during the implementation of the project?</t>
  </si>
  <si>
    <t>Financial and operational management</t>
  </si>
  <si>
    <t>Does the proposal include a clear and coherent budget that is sufficiently detailed?</t>
  </si>
  <si>
    <r>
      <rPr>
        <b/>
        <sz val="11"/>
        <color theme="1"/>
        <rFont val="Calibri"/>
        <family val="2"/>
        <scheme val="minor"/>
      </rPr>
      <t xml:space="preserve">Note: </t>
    </r>
    <r>
      <rPr>
        <sz val="11"/>
        <color theme="1"/>
        <rFont val="Calibri"/>
        <family val="2"/>
        <scheme val="minor"/>
      </rPr>
      <t>To be sufficiently detailed, the budget should be broken down on an activity or output-level.</t>
    </r>
  </si>
  <si>
    <t>If yes, answer 17.1b‒c. If no, move to question 17.2.</t>
  </si>
  <si>
    <t>17.1b</t>
  </si>
  <si>
    <t>Are the budgets allocated to specific activities or outputs (as relevant) reasonable?</t>
  </si>
  <si>
    <t>17.1c</t>
  </si>
  <si>
    <t>Are the project management costs included in the budget acceptable (i.e., not more than 10% of the total budget)?</t>
  </si>
  <si>
    <t>Does the proposal include a clear and coherent workplan with realistic deadlines for completing activities and delivering outputs?</t>
  </si>
  <si>
    <t>Stakeholder engagement</t>
  </si>
  <si>
    <t>Does the proposal identify and describe all stakeholder groups relevant to the project (including any marginalised and vulnerable groups)?</t>
  </si>
  <si>
    <t>Does the proposal clearly describe how stakeholders have been engaged in the development of the project proposal (including any vulnerable and marginalised groups)?</t>
  </si>
  <si>
    <t>Does the proposal specify how stakeholders will be engaged throughout the project’s implementation?</t>
  </si>
  <si>
    <t>If yes, answer 18.3b. If no, move to the next element.</t>
  </si>
  <si>
    <t>18.3b</t>
  </si>
  <si>
    <t>Is the budget allocated to stakeholder engagement activities sufficient to support stakeholder engagement throughout the entire project lifespan?</t>
  </si>
  <si>
    <t>Does the proposal identify and describe existing gender inequalities in the project?</t>
  </si>
  <si>
    <t>19.1b</t>
  </si>
  <si>
    <t>Does the proposal include specific measures to address identified gender inequalities ?</t>
  </si>
  <si>
    <t>19.1c</t>
  </si>
  <si>
    <t>Does the proposal include sufficient budget to implement these measures?</t>
  </si>
  <si>
    <t>Does the project have a steering or advisory committee?</t>
  </si>
  <si>
    <t>If yes, answer 19.2b.</t>
  </si>
  <si>
    <t>19.2b</t>
  </si>
  <si>
    <t>Does the project’s steering or advisory committee include women representatives?</t>
  </si>
  <si>
    <t>Responses</t>
  </si>
  <si>
    <t>Calculations</t>
  </si>
  <si>
    <t>Yes, it does</t>
  </si>
  <si>
    <t>No, it is not</t>
  </si>
  <si>
    <t>No, not applicable</t>
  </si>
  <si>
    <t>No, it could not</t>
  </si>
  <si>
    <t>Qu's answered</t>
  </si>
  <si>
    <t>Assesable qu's answered</t>
  </si>
  <si>
    <t>Points</t>
  </si>
  <si>
    <t>Score</t>
  </si>
  <si>
    <t>Effectiveness</t>
  </si>
  <si>
    <t>Feasibility</t>
  </si>
  <si>
    <t>Desirability</t>
  </si>
  <si>
    <t>Possible</t>
  </si>
  <si>
    <t xml:space="preserve">Anticipated justice &amp; equity implications </t>
  </si>
  <si>
    <t>Gender Equity</t>
  </si>
  <si>
    <t>Answers for dropdowns</t>
  </si>
  <si>
    <t>For questions that are always applicable</t>
  </si>
  <si>
    <t>For questions that are not always applicable</t>
  </si>
  <si>
    <t>Binary questions</t>
  </si>
  <si>
    <t>Non-binary questions</t>
  </si>
  <si>
    <t>Optional (binary)</t>
  </si>
  <si>
    <t>No, it is not relevant</t>
  </si>
  <si>
    <t>Response</t>
  </si>
  <si>
    <t>ICAT Assessment Tool for Adaptation Project Proposals (ATAPP)</t>
  </si>
  <si>
    <t>1.1 and 1.2</t>
  </si>
  <si>
    <t>3.1 and 3.1b</t>
  </si>
  <si>
    <t>If the proposal does not include a coherent results framework, complete with appropriate and feasible indicators, baselines, and targets; it will be difficult to track whether the project is ontrack to delivering its objectives.</t>
  </si>
  <si>
    <t>If a mid-term evaluation of the project is desired but there is no budget allocated to this, it is unlikely that one will take place.</t>
  </si>
  <si>
    <t>If the proposal does not include a well-developed monitoring framework and/or sufficient budget is not allocated to monitoring, it is unlikely that the project will be adequately monitored during its implementation.</t>
  </si>
  <si>
    <t>If the proposal does not include an exit strategy or the exit strategy is not sufficient, the results of the project are at risk of not being sustained following the closure of the project.</t>
  </si>
  <si>
    <r>
      <t>Score (%)</t>
    </r>
    <r>
      <rPr>
        <sz val="11"/>
        <color rgb="FFFFFFFF"/>
        <rFont val="Calibri"/>
        <family val="2"/>
      </rPr>
      <t> </t>
    </r>
  </si>
  <si>
    <r>
      <t>Implications</t>
    </r>
    <r>
      <rPr>
        <sz val="11"/>
        <color rgb="FFFFFFFF"/>
        <rFont val="Calibri"/>
        <family val="2"/>
      </rPr>
      <t> </t>
    </r>
  </si>
  <si>
    <t>&gt; 80%  </t>
  </si>
  <si>
    <t>The proposal addresses this element relatively well, no further action required </t>
  </si>
  <si>
    <t>The proposal only addresses this element partially, project developers should be encouraged to improve this aspect of the proposed project before funding is granted </t>
  </si>
  <si>
    <t>&lt; 65% </t>
  </si>
  <si>
    <t>The proposal fails to address this element adequately, funding should not be granted unless this element is addressed </t>
  </si>
  <si>
    <r>
      <t>Percentage scores and recommended implications</t>
    </r>
    <r>
      <rPr>
        <b/>
        <i/>
        <sz val="11"/>
        <rFont val="Calibri"/>
        <family val="2"/>
      </rPr>
      <t> </t>
    </r>
  </si>
  <si>
    <t>If a proposal for an innovation or pilot project does not include an realistic assessment of its potential for scaling up or replicating, or a realistic roadmap for scaling up or replication following the conclusion of the project; it will be difficult to establish whether the project will be able achieve the expanded impacts anticipated following the conclusion of the initial project.</t>
  </si>
  <si>
    <t>If the design of a project does not adequately take indigenous, traditional and local knowledge into consideration, it may fail to lead to outputs that are suited to the local context and may even casue the project to have maladaptive outcomes.</t>
  </si>
  <si>
    <t>If yes, answer 9.1b. If no, move to the next element.</t>
  </si>
  <si>
    <t>If yes, answer 9.2b. If no, move to the next element.</t>
  </si>
  <si>
    <t>If the proposed project is expected to deliver co-benefits but these are not adequately described (and ideally quantified to the extent possible), it will be difficult to establish the full benefit that the project is expected to deliver.</t>
  </si>
  <si>
    <t>If adaptation projects do not explicitly address a climate risk, there is a strong case that they should not be considered to be adaptation.</t>
  </si>
  <si>
    <t>If adaptation projects do not consider future climate risks, they is a risk that they will be poorly suited for future climate conditions.</t>
  </si>
  <si>
    <t>If the expected adaptation benefits are unrealistic given the project's activities, it suggests that assumptions made in the planning process are not robust.</t>
  </si>
  <si>
    <t>If the expected co-benefits are unrealistic given the project's activities, it suggests that assumptions made in the planning process are not robust.</t>
  </si>
  <si>
    <t>If the adaptation benefits expected to be delivered by the proposed project are not adequately described (and quantified to the extent possible), it will be difficult to establish the full benefit that the project is expected to deliver.</t>
  </si>
  <si>
    <t>If the proposal does not identify any potential trade-offs caused by the project, or does not adequately address the potential trade-offs identifed; it suggests that trade-offs have not been adequately considered in the design of the projected.</t>
  </si>
  <si>
    <t>If it is clear that the project developers have not considered the potential for trade-offs being felt outside the immediate project area, there is a risk that the project will inadvertantly have negative impacts outside the project area.</t>
  </si>
  <si>
    <t>If the proposal does not clearly articulate the problem it is aiming to address or outline its objectives within this problem area, it will be difficult to establish whether the project is required and worthwhile.</t>
  </si>
  <si>
    <t>If the proposal does not provide information about ongoing costs (e.g., infrastructure maintenance, ongoing training costs), it will be difficult to assess whether the project represents value for money in the long-term.</t>
  </si>
  <si>
    <t>If the proposal does not outline why the approach adopted by the project represents the most cost effective option for achieving the project's objectives, it will be difficult to establish whether the approach proposed represents the most cost effecitve approach available.</t>
  </si>
  <si>
    <t>If the proposal is not able to describe how it is aligned with existing policies (subnational, national and sectoral), there is a strong risk that it is not aligned with the priorities of subnational and/or national government.</t>
  </si>
  <si>
    <t>If the proposal does not include measures for securing the buy-in of relevant government entities, there is a risk that government entities will fail to engage in or support the project, which is likely to negatively affect its ability to achieve its objectives and maintain them following the project's conclusion.</t>
  </si>
  <si>
    <t>If project developers have not considered how the proposed project will interact with other interventions being implemented in the project area, it is unlikely that projects will be able to foster potential synergies between the projects and will increase the risk that there will be overlap between projects and/or projects will actively undermine each other.</t>
  </si>
  <si>
    <t>If the proposal does not include a logical framework or theory of change, assessors will be unable to adequately assess whether the activities to be implemented under the proposed project are likely to achieve its objectives.</t>
  </si>
  <si>
    <t>65‒80% </t>
  </si>
  <si>
    <t>3.1b‒d</t>
  </si>
  <si>
    <t>If the logical framework or theory of change is not based on realistic assumptions, has not been developed in consultation with key stakeholders, or will not be revisited during the project's implementation; there is a strong chance that it will not reflect realities on the ground and will therefoire not be robust.</t>
  </si>
  <si>
    <t>If the proposal does not demonstrate that risks that threaten the successful implementation of the project have been adequately identified by the developers and considered in the project's design, there is an increased likelihood that the project will be unable to achieve its objectives.</t>
  </si>
  <si>
    <t xml:space="preserve">If the proposal is not able to demonstrate that implementing organisations are qualified to fulfil their roles and responsibilities in the project, there is a risk that these organisations will not possess the requisit capabilities and/or experience to implement their aspects of the project to a high standard. </t>
  </si>
  <si>
    <t>If the workplan included in the proposal is unclear, realistic or unaligned with other aspects of the proposal, it suggests that the process for implementing the project has been poorly planned. This increases the risk that deliverables will be late or not delivered.</t>
  </si>
  <si>
    <t xml:space="preserve">If the budget included in the proposal is not sufficiently detailed or not realistic, it increases the risk that certain activities under the project will be over or underfunded. This will decrease the project implementers overall ability to be effective with the budget they have been allocated. </t>
  </si>
  <si>
    <t>If stakeholders have not been adequately engaged in the project's development or will not be adequately engaged in the project's implementation, there is an increased risk that the project will either (a) fail to address their adaptation needs, or (b) may increase their vulnerability to climate impacts.</t>
  </si>
  <si>
    <t>If a proposal does not identify gender inequalities or attempt to address gender inequalities identified, there is an increased risk that the project will reinforce or exacerbate existing inequalities.</t>
  </si>
  <si>
    <t>If a project does not include women representatives in its steering or advisory committee, it is less likely that gender will be considered during the making of stragetic decisions.</t>
  </si>
  <si>
    <t>The overview provided by this summary is intended to give users an indication of whether a proposal can demonstrate that it addresses all the key elements recognised as contributing to successful adaptation projects and highlight across which key elements a proposal is demonstrably strong and where it may be weak.
For key elements identified as being weakly addressed or unaddressed, it is recommended that users ask project developers to revise their proposals before considering them for financing. In cases where many key elements are identified as weakly addressed or unaddressed, users may want to consider rejecting the proposal outright (i.e., not provide project developers with an opportunity to revise and re-submit their proposal). Users may want to pursue this option when the quality of the original proposal is simply too low to make revising it to an acceptable standard a realistic prospect. </t>
  </si>
  <si>
    <r>
      <t xml:space="preserve">Users of this tool are encouraged to review this document prior to applying the tool to ensure that they have a full understanding of: (i) the tool’s functionalities, (ii) how it should be applied, (iii) the key elements of potentially successful adaptation assessed, and (iv) how the outcomes of the assessment should be used.
For users who are already familiar with the tool however, simplified instructions for using this tool are provided below:
</t>
    </r>
    <r>
      <rPr>
        <b/>
        <u/>
        <sz val="11"/>
        <color theme="1"/>
        <rFont val="Calibri"/>
        <family val="2"/>
        <scheme val="minor"/>
      </rPr>
      <t xml:space="preserve">When to use the tool
</t>
    </r>
    <r>
      <rPr>
        <sz val="11"/>
        <color theme="1"/>
        <rFont val="Calibri"/>
        <family val="2"/>
        <scheme val="minor"/>
      </rPr>
      <t xml:space="preserve">
To support their assessment of adaptation project proposals, users should conduct the assessment facilitated by this tool as part of the process for deciding whether or not a project will be funded.
</t>
    </r>
    <r>
      <rPr>
        <b/>
        <u/>
        <sz val="11"/>
        <color theme="1"/>
        <rFont val="Calibri"/>
        <family val="2"/>
        <scheme val="minor"/>
      </rPr>
      <t>Filling out the questionnaire</t>
    </r>
    <r>
      <rPr>
        <sz val="11"/>
        <color theme="1"/>
        <rFont val="Calibri"/>
        <family val="2"/>
        <scheme val="minor"/>
      </rPr>
      <t xml:space="preserve">
To conduct the assessment, users should read the project proposal in full and then fill out the questionnaire contained in the “Assessment Tool” tab of this excel document. For the tool to be able to provide a comprehensive assessment, all relevant questions need to be filled out. It should be noted that this does not mean filling out all questions as secondary “follow-on” questions are only relevant to answer when the response to the primary “root” question is “Yes”.  To indicate to users that this is the case, in the tool follow-on questions will be preceded by the text “If yes, answer [follow-on question]. If no, move to [next question or next key element]”.
While filling out the questionnaire, users are encouraged to make notes in the column “Advice/Request to project developer” concerning either (i) what project developers need to do to ensure that this key element is satisfactorily addressed or (ii) what information they need to provide to demonstrate that this key element has been satisfactorily addressed. Once users are finished reviewing the proposal, notes made in these columns will form a useful starting point for engaging project developers over how they can revise the proposal in order to bring it up to an acceptable standard.
</t>
    </r>
    <r>
      <rPr>
        <b/>
        <u/>
        <sz val="11"/>
        <color theme="1"/>
        <rFont val="Calibri"/>
        <family val="2"/>
        <scheme val="minor"/>
      </rPr>
      <t xml:space="preserve">Interpreting the results
</t>
    </r>
    <r>
      <rPr>
        <sz val="11"/>
        <color theme="1"/>
        <rFont val="Calibri"/>
        <family val="2"/>
        <scheme val="minor"/>
      </rPr>
      <t xml:space="preserve">
Once the questionnaire in the “Assessment Tool” tab is filled out, users can view a summary of results in the “Results Summary” tab. 
This tab presents a basic overview of the extent to which the proposal addresses each of the 19 key elements assessed by the tool. 
To calculate the extent to which a key element is addressed, the tool provides a basic percentage score for each key element. Once a percentage score is calculated, the tool provides each key element with a colour code that indicates the acceptability of the score and provides a recommendation for what the implications should be (see table below).</t>
    </r>
  </si>
  <si>
    <r>
      <rPr>
        <b/>
        <u/>
        <sz val="11"/>
        <color theme="1"/>
        <rFont val="Calibri"/>
        <family val="2"/>
        <scheme val="minor"/>
      </rPr>
      <t>Brief description:</t>
    </r>
    <r>
      <rPr>
        <b/>
        <sz val="11"/>
        <color theme="1"/>
        <rFont val="Calibri"/>
        <family val="2"/>
        <scheme val="minor"/>
      </rPr>
      <t xml:space="preserve">
</t>
    </r>
    <r>
      <rPr>
        <sz val="11"/>
        <color theme="1"/>
        <rFont val="Calibri"/>
        <family val="2"/>
        <scheme val="minor"/>
      </rPr>
      <t xml:space="preserve">
This tool has been developed to support organisations that finance climate change adaptation projects to assess project proposals to identify whether they are “well-placed” to realise societally desirable adaptation outcomes.
The tool facilitates this assessment by providing users with a structured questionnaire that assesses the extent to which proposals address 19 key elements of potentially successful adaptation projects. The key elements assessed by the tool are derived from widely acknowledged principles and best practices in adaptation planning that are strongly associated with contributing to the development of adaptation projects that: (i) are viable and desirable in the context within which they are being implemented (i.e., feasible); (ii) have the potential to achieve the desired reduction in climate risks and impacts (i.e., effective), and (iii) are developed considering the needs of different stakeholders – including marginalised and vulnerable groups (i.e., just). Through this structured approach, the tool will help users to: 
     •	        identify and select proposals that have the greatest propensity to lead to societally desirable adaptation outcomes, and  
     •	        highlight areas where proposals fail to adhere to principles and best practices in adaptation planning. 
Overall, it is anticipated that applying the tool will support users to (i) make better decisions regarding the allocation of funding earmarked for adaptation projects, and (ii) better enable them to provide project developers with constructive feedback concerning how they can revise their proposals to address any identified deficiencies.  
</t>
    </r>
    <r>
      <rPr>
        <b/>
        <u/>
        <sz val="11"/>
        <color theme="1"/>
        <rFont val="Calibri"/>
        <family val="2"/>
        <scheme val="minor"/>
      </rPr>
      <t>Using this tool:</t>
    </r>
    <r>
      <rPr>
        <b/>
        <sz val="11"/>
        <color theme="1"/>
        <rFont val="Calibri"/>
        <family val="2"/>
        <scheme val="minor"/>
      </rPr>
      <t xml:space="preserve">
</t>
    </r>
    <r>
      <rPr>
        <sz val="11"/>
        <color theme="1"/>
        <rFont val="Calibri"/>
        <family val="2"/>
        <scheme val="minor"/>
      </rPr>
      <t xml:space="preserve">
Full guidance for using this tool can be found in a corresponding document, accessible through the link below:</t>
    </r>
  </si>
  <si>
    <t>Link to full guidance  for using the ATAPP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</si>
</sst>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C00000"/>
      <name val="Calibri"/>
      <family val="2"/>
      <scheme val="minor"/>
    </font>
    <font>
      <b/>
      <sz val="11"/>
      <name val="Calibri"/>
      <family val="2"/>
      <scheme val="minor"/>
    </font>
    <font>
      <i/>
      <sz val="11"/>
      <color theme="1"/>
      <name val="Calibri"/>
      <family val="2"/>
      <scheme val="minor"/>
    </font>
    <font>
      <sz val="11"/>
      <color rgb="FFC00000"/>
      <name val="Calibri"/>
      <family val="2"/>
      <scheme val="minor"/>
    </font>
    <font>
      <sz val="11"/>
      <name val="Calibri"/>
      <family val="2"/>
      <scheme val="minor"/>
    </font>
    <font>
      <b/>
      <sz val="9"/>
      <color theme="0"/>
      <name val="Calibri"/>
      <family val="2"/>
      <scheme val="minor"/>
    </font>
    <font>
      <b/>
      <sz val="20"/>
      <color theme="1"/>
      <name val="Calibri"/>
      <family val="2"/>
      <scheme val="minor"/>
    </font>
    <font>
      <b/>
      <sz val="11"/>
      <name val="Calibri"/>
      <family val="2"/>
    </font>
    <font>
      <sz val="11"/>
      <name val="Calibri"/>
      <family val="2"/>
    </font>
    <font>
      <b/>
      <sz val="11"/>
      <color rgb="FFFFFFFF"/>
      <name val="Calibri"/>
      <family val="2"/>
    </font>
    <font>
      <sz val="11"/>
      <color rgb="FFFFFFFF"/>
      <name val="Calibri"/>
      <family val="2"/>
    </font>
    <font>
      <b/>
      <i/>
      <sz val="11"/>
      <name val="Calibri"/>
      <family val="2"/>
    </font>
    <font>
      <b/>
      <sz val="18"/>
      <color theme="1"/>
      <name val="Calibri"/>
      <family val="2"/>
      <scheme val="minor"/>
    </font>
    <font>
      <b/>
      <u/>
      <sz val="11"/>
      <color theme="1"/>
      <name val="Calibri"/>
      <family val="2"/>
      <scheme val="minor"/>
    </font>
    <font>
      <u/>
      <sz val="11"/>
      <color theme="10"/>
      <name val="Calibri"/>
      <family val="2"/>
      <scheme val="minor"/>
    </font>
    <font>
      <b/>
      <u/>
      <sz val="11"/>
      <color theme="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966FF"/>
        <bgColor indexed="64"/>
      </patternFill>
    </fill>
    <fill>
      <patternFill patternType="solid">
        <fgColor theme="7"/>
        <bgColor indexed="64"/>
      </patternFill>
    </fill>
    <fill>
      <patternFill patternType="solid">
        <fgColor rgb="FFCC99FF"/>
        <bgColor indexed="64"/>
      </patternFill>
    </fill>
    <fill>
      <patternFill patternType="solid">
        <fgColor theme="7"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9999"/>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dashDot">
        <color indexed="64"/>
      </top>
      <bottom/>
      <diagonal/>
    </border>
    <border>
      <left style="thin">
        <color indexed="64"/>
      </left>
      <right style="thin">
        <color indexed="64"/>
      </right>
      <top/>
      <bottom style="dashDot">
        <color indexed="64"/>
      </bottom>
      <diagonal/>
    </border>
    <border>
      <left style="thin">
        <color indexed="64"/>
      </left>
      <right/>
      <top/>
      <bottom style="dashDot">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style="dashDot">
        <color indexed="64"/>
      </left>
      <right/>
      <top/>
      <bottom/>
      <diagonal/>
    </border>
    <border>
      <left style="thin">
        <color indexed="64"/>
      </left>
      <right/>
      <top/>
      <bottom style="medium">
        <color indexed="64"/>
      </bottom>
      <diagonal/>
    </border>
    <border>
      <left style="thin">
        <color indexed="64"/>
      </left>
      <right/>
      <top style="dashDot">
        <color indexed="64"/>
      </top>
      <bottom/>
      <diagonal/>
    </border>
    <border>
      <left/>
      <right/>
      <top style="dashDot">
        <color indexed="64"/>
      </top>
      <bottom/>
      <diagonal/>
    </border>
    <border>
      <left/>
      <right/>
      <top/>
      <bottom style="dashDot">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0" fillId="2" borderId="0" xfId="0" applyFill="1"/>
    <xf numFmtId="0" fontId="0" fillId="2" borderId="0" xfId="0" applyFill="1" applyAlignment="1">
      <alignment wrapText="1"/>
    </xf>
    <xf numFmtId="0" fontId="0" fillId="2" borderId="0" xfId="0" applyFill="1" applyAlignment="1">
      <alignment vertical="top" wrapText="1"/>
    </xf>
    <xf numFmtId="0" fontId="0" fillId="2" borderId="0" xfId="0" applyFill="1" applyAlignment="1">
      <alignment horizontal="center" wrapText="1"/>
    </xf>
    <xf numFmtId="0" fontId="0" fillId="2" borderId="0" xfId="0" applyFill="1" applyAlignment="1">
      <alignment horizontal="center" vertical="top" wrapText="1"/>
    </xf>
    <xf numFmtId="0" fontId="0" fillId="5" borderId="1" xfId="0" applyFill="1" applyBorder="1" applyAlignment="1">
      <alignment vertical="top" wrapText="1"/>
    </xf>
    <xf numFmtId="0" fontId="0" fillId="5" borderId="1" xfId="0" applyFill="1" applyBorder="1" applyAlignment="1">
      <alignment wrapText="1"/>
    </xf>
    <xf numFmtId="0" fontId="0" fillId="5" borderId="0" xfId="0" applyFill="1" applyAlignment="1">
      <alignment vertical="top" wrapText="1"/>
    </xf>
    <xf numFmtId="0" fontId="0" fillId="5" borderId="0" xfId="0" applyFill="1" applyAlignment="1">
      <alignment wrapText="1"/>
    </xf>
    <xf numFmtId="0" fontId="0" fillId="5" borderId="2" xfId="0" applyFill="1" applyBorder="1" applyAlignment="1">
      <alignment vertical="top" wrapText="1"/>
    </xf>
    <xf numFmtId="0" fontId="0" fillId="5" borderId="2" xfId="0" applyFill="1" applyBorder="1" applyAlignment="1">
      <alignment wrapText="1"/>
    </xf>
    <xf numFmtId="0" fontId="0" fillId="4" borderId="1" xfId="0" applyFill="1" applyBorder="1" applyAlignment="1">
      <alignment vertical="top" wrapText="1"/>
    </xf>
    <xf numFmtId="0" fontId="0" fillId="4" borderId="1" xfId="0" applyFill="1" applyBorder="1" applyAlignment="1">
      <alignment wrapText="1"/>
    </xf>
    <xf numFmtId="0" fontId="0" fillId="4" borderId="0" xfId="0" applyFill="1" applyAlignment="1">
      <alignment vertical="top" wrapText="1"/>
    </xf>
    <xf numFmtId="0" fontId="0" fillId="4" borderId="0" xfId="0" applyFill="1" applyAlignment="1">
      <alignment wrapText="1"/>
    </xf>
    <xf numFmtId="0" fontId="0" fillId="4" borderId="2" xfId="0" applyFill="1" applyBorder="1" applyAlignment="1">
      <alignment vertical="top" wrapText="1"/>
    </xf>
    <xf numFmtId="0" fontId="0" fillId="4" borderId="2" xfId="0" applyFill="1" applyBorder="1" applyAlignment="1">
      <alignment wrapText="1"/>
    </xf>
    <xf numFmtId="0" fontId="0" fillId="4" borderId="8" xfId="0" applyFill="1" applyBorder="1" applyAlignment="1">
      <alignment vertical="top" wrapText="1"/>
    </xf>
    <xf numFmtId="0" fontId="0" fillId="4" borderId="10" xfId="0" applyFill="1" applyBorder="1" applyAlignment="1">
      <alignment vertical="top" wrapText="1"/>
    </xf>
    <xf numFmtId="0" fontId="0" fillId="4" borderId="12" xfId="0" applyFill="1" applyBorder="1" applyAlignment="1">
      <alignment vertical="top" wrapText="1"/>
    </xf>
    <xf numFmtId="0" fontId="0" fillId="5" borderId="8" xfId="0" applyFill="1" applyBorder="1" applyAlignment="1">
      <alignment vertical="top" wrapText="1"/>
    </xf>
    <xf numFmtId="0" fontId="0" fillId="5" borderId="10" xfId="0" applyFill="1" applyBorder="1" applyAlignment="1">
      <alignment vertical="top" wrapText="1"/>
    </xf>
    <xf numFmtId="0" fontId="0" fillId="5" borderId="12" xfId="0" applyFill="1" applyBorder="1" applyAlignment="1">
      <alignment vertical="top" wrapText="1"/>
    </xf>
    <xf numFmtId="0" fontId="0" fillId="4" borderId="8" xfId="0" applyFill="1" applyBorder="1" applyAlignment="1">
      <alignment wrapText="1"/>
    </xf>
    <xf numFmtId="0" fontId="0" fillId="4" borderId="10" xfId="0" applyFill="1" applyBorder="1" applyAlignment="1">
      <alignment wrapText="1"/>
    </xf>
    <xf numFmtId="0" fontId="0" fillId="4" borderId="12" xfId="0" applyFill="1" applyBorder="1" applyAlignment="1">
      <alignment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0" fillId="5" borderId="8" xfId="0" applyFill="1" applyBorder="1" applyAlignment="1">
      <alignment wrapText="1"/>
    </xf>
    <xf numFmtId="0" fontId="0" fillId="5" borderId="10" xfId="0" applyFill="1" applyBorder="1" applyAlignment="1">
      <alignment wrapText="1"/>
    </xf>
    <xf numFmtId="0" fontId="0" fillId="5" borderId="12" xfId="0" applyFill="1" applyBorder="1" applyAlignment="1">
      <alignment wrapText="1"/>
    </xf>
    <xf numFmtId="0" fontId="0" fillId="4" borderId="7" xfId="0" applyFill="1" applyBorder="1" applyAlignment="1">
      <alignment horizontal="left" vertical="top" wrapText="1"/>
    </xf>
    <xf numFmtId="0" fontId="0" fillId="4" borderId="9" xfId="0" applyFill="1" applyBorder="1" applyAlignment="1">
      <alignment horizontal="left" vertical="top" wrapText="1"/>
    </xf>
    <xf numFmtId="0" fontId="0" fillId="4" borderId="11" xfId="0" applyFill="1" applyBorder="1" applyAlignment="1">
      <alignment horizontal="left" vertical="top" wrapText="1"/>
    </xf>
    <xf numFmtId="0" fontId="0" fillId="5" borderId="7" xfId="0" applyFill="1" applyBorder="1" applyAlignment="1">
      <alignment horizontal="left" vertical="top" wrapText="1"/>
    </xf>
    <xf numFmtId="0" fontId="0" fillId="5" borderId="9" xfId="0" applyFill="1" applyBorder="1" applyAlignment="1">
      <alignment horizontal="left" vertical="top" wrapText="1"/>
    </xf>
    <xf numFmtId="0" fontId="0" fillId="5" borderId="11" xfId="0" applyFill="1" applyBorder="1" applyAlignment="1">
      <alignment horizontal="left" vertical="top" wrapText="1"/>
    </xf>
    <xf numFmtId="0" fontId="0" fillId="5" borderId="1"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4" borderId="0" xfId="0" applyFill="1" applyAlignment="1">
      <alignment horizontal="left" wrapText="1"/>
    </xf>
    <xf numFmtId="0" fontId="0" fillId="2" borderId="0" xfId="0" applyFill="1" applyAlignment="1">
      <alignment horizontal="left" wrapText="1"/>
    </xf>
    <xf numFmtId="0" fontId="0" fillId="2" borderId="0" xfId="0" applyFill="1" applyAlignment="1">
      <alignment horizontal="left" vertical="center" wrapText="1"/>
    </xf>
    <xf numFmtId="0" fontId="3" fillId="2" borderId="0" xfId="0" applyFont="1" applyFill="1" applyAlignment="1">
      <alignment horizontal="center" vertical="center" wrapText="1"/>
    </xf>
    <xf numFmtId="0" fontId="0" fillId="2" borderId="0" xfId="0" applyFill="1" applyAlignment="1">
      <alignment horizontal="left" vertical="top" wrapText="1"/>
    </xf>
    <xf numFmtId="0" fontId="0" fillId="4" borderId="1"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0" fillId="4" borderId="5" xfId="0" applyFill="1" applyBorder="1"/>
    <xf numFmtId="0" fontId="0" fillId="4" borderId="6" xfId="0" applyFill="1" applyBorder="1"/>
    <xf numFmtId="0" fontId="5" fillId="4" borderId="10" xfId="0" applyFont="1" applyFill="1" applyBorder="1" applyAlignment="1">
      <alignment wrapText="1"/>
    </xf>
    <xf numFmtId="0" fontId="5" fillId="5" borderId="0" xfId="0" applyFont="1" applyFill="1" applyAlignment="1">
      <alignment wrapText="1"/>
    </xf>
    <xf numFmtId="0" fontId="5" fillId="5" borderId="0" xfId="0" applyFont="1" applyFill="1" applyAlignment="1">
      <alignment vertical="top" wrapText="1"/>
    </xf>
    <xf numFmtId="0" fontId="5" fillId="4" borderId="0" xfId="0" applyFont="1" applyFill="1" applyAlignment="1">
      <alignment wrapText="1"/>
    </xf>
    <xf numFmtId="0" fontId="0" fillId="5" borderId="8" xfId="0" applyFill="1" applyBorder="1"/>
    <xf numFmtId="0" fontId="0" fillId="4" borderId="8" xfId="0" applyFill="1" applyBorder="1"/>
    <xf numFmtId="0" fontId="0" fillId="4" borderId="4" xfId="0" applyFill="1" applyBorder="1"/>
    <xf numFmtId="0" fontId="0" fillId="2" borderId="0" xfId="0" applyFill="1" applyAlignment="1">
      <alignment vertical="center"/>
    </xf>
    <xf numFmtId="0" fontId="0" fillId="2" borderId="0" xfId="0" applyFill="1" applyAlignment="1">
      <alignment horizontal="center"/>
    </xf>
    <xf numFmtId="0" fontId="0" fillId="4" borderId="4" xfId="0" applyFill="1" applyBorder="1" applyAlignment="1">
      <alignment horizontal="center" vertical="top" wrapText="1"/>
    </xf>
    <xf numFmtId="0" fontId="0" fillId="4" borderId="5" xfId="0" applyFill="1" applyBorder="1" applyAlignment="1">
      <alignment horizontal="center" vertical="top" wrapText="1"/>
    </xf>
    <xf numFmtId="0" fontId="0" fillId="4" borderId="6" xfId="0" applyFill="1" applyBorder="1" applyAlignment="1">
      <alignment horizontal="center" vertical="top" wrapText="1"/>
    </xf>
    <xf numFmtId="0" fontId="0" fillId="5" borderId="4" xfId="0" applyFill="1" applyBorder="1" applyAlignment="1">
      <alignment horizontal="center" vertical="top" wrapText="1"/>
    </xf>
    <xf numFmtId="0" fontId="0" fillId="5" borderId="5" xfId="0" applyFill="1" applyBorder="1" applyAlignment="1">
      <alignment horizontal="center" vertical="top" wrapText="1"/>
    </xf>
    <xf numFmtId="0" fontId="0" fillId="5" borderId="6" xfId="0" applyFill="1" applyBorder="1" applyAlignment="1">
      <alignment horizontal="center" vertical="top" wrapText="1"/>
    </xf>
    <xf numFmtId="0" fontId="5" fillId="5" borderId="10" xfId="0" applyFont="1" applyFill="1" applyBorder="1" applyAlignment="1">
      <alignment wrapText="1"/>
    </xf>
    <xf numFmtId="0" fontId="7" fillId="2" borderId="3" xfId="0" applyFont="1" applyFill="1" applyBorder="1" applyAlignment="1">
      <alignment vertical="center" wrapText="1"/>
    </xf>
    <xf numFmtId="0" fontId="0" fillId="5" borderId="5" xfId="0" applyFill="1" applyBorder="1" applyAlignment="1">
      <alignment horizontal="center" vertical="center"/>
    </xf>
    <xf numFmtId="0" fontId="0" fillId="4" borderId="5" xfId="0" applyFill="1" applyBorder="1" applyAlignment="1">
      <alignment horizontal="center" vertical="center"/>
    </xf>
    <xf numFmtId="0" fontId="4" fillId="8" borderId="5" xfId="0" applyFont="1" applyFill="1" applyBorder="1" applyAlignment="1">
      <alignment horizontal="center" vertical="center"/>
    </xf>
    <xf numFmtId="0" fontId="0" fillId="5" borderId="16" xfId="0" applyFill="1" applyBorder="1" applyAlignment="1">
      <alignment horizontal="center" vertical="center"/>
    </xf>
    <xf numFmtId="0" fontId="0" fillId="4" borderId="16" xfId="0" applyFill="1" applyBorder="1" applyAlignment="1">
      <alignment horizontal="center" vertical="center"/>
    </xf>
    <xf numFmtId="0" fontId="4" fillId="8" borderId="16" xfId="0" applyFont="1" applyFill="1" applyBorder="1" applyAlignment="1">
      <alignment horizontal="center" vertical="center"/>
    </xf>
    <xf numFmtId="0" fontId="3" fillId="4" borderId="18" xfId="0" applyFont="1" applyFill="1" applyBorder="1" applyAlignment="1">
      <alignment vertical="center"/>
    </xf>
    <xf numFmtId="0" fontId="0" fillId="2" borderId="3" xfId="0" applyFill="1" applyBorder="1" applyAlignment="1">
      <alignment vertical="center" wrapText="1"/>
    </xf>
    <xf numFmtId="0" fontId="0" fillId="5" borderId="19" xfId="0" applyFill="1" applyBorder="1" applyAlignment="1">
      <alignment horizontal="center" vertical="center"/>
    </xf>
    <xf numFmtId="0" fontId="0" fillId="4" borderId="20" xfId="0" applyFill="1" applyBorder="1" applyAlignment="1">
      <alignment horizontal="center" vertical="center"/>
    </xf>
    <xf numFmtId="0" fontId="0" fillId="5" borderId="20" xfId="0" applyFill="1" applyBorder="1" applyAlignment="1">
      <alignment horizontal="center" vertical="center"/>
    </xf>
    <xf numFmtId="0" fontId="0" fillId="4" borderId="19" xfId="0" applyFill="1" applyBorder="1" applyAlignment="1">
      <alignment horizontal="center" vertical="center"/>
    </xf>
    <xf numFmtId="0" fontId="4" fillId="8" borderId="20" xfId="0" applyFont="1" applyFill="1" applyBorder="1" applyAlignment="1">
      <alignment horizontal="center" vertical="center"/>
    </xf>
    <xf numFmtId="0" fontId="4" fillId="6" borderId="22" xfId="0" applyFont="1" applyFill="1" applyBorder="1" applyAlignment="1">
      <alignment horizontal="center" vertical="center"/>
    </xf>
    <xf numFmtId="0" fontId="6" fillId="7" borderId="23" xfId="0" applyFont="1" applyFill="1" applyBorder="1" applyAlignment="1">
      <alignment horizontal="center"/>
    </xf>
    <xf numFmtId="0" fontId="9" fillId="4" borderId="2" xfId="0" applyFont="1" applyFill="1" applyBorder="1" applyAlignment="1">
      <alignment vertical="top" wrapText="1"/>
    </xf>
    <xf numFmtId="0" fontId="5" fillId="4" borderId="0" xfId="0" applyFont="1" applyFill="1" applyAlignment="1">
      <alignment vertical="top" wrapText="1"/>
    </xf>
    <xf numFmtId="0" fontId="9" fillId="4" borderId="0" xfId="0" applyFont="1" applyFill="1" applyAlignment="1">
      <alignment wrapText="1"/>
    </xf>
    <xf numFmtId="0" fontId="3" fillId="2" borderId="0" xfId="0" applyFont="1" applyFill="1" applyAlignment="1">
      <alignment vertical="center" wrapText="1"/>
    </xf>
    <xf numFmtId="0" fontId="3" fillId="5" borderId="24" xfId="0" applyFont="1" applyFill="1" applyBorder="1" applyAlignment="1">
      <alignment vertical="center"/>
    </xf>
    <xf numFmtId="0" fontId="4" fillId="8" borderId="19" xfId="0" applyFont="1" applyFill="1" applyBorder="1" applyAlignment="1">
      <alignment horizontal="center" vertical="center"/>
    </xf>
    <xf numFmtId="0" fontId="3" fillId="4" borderId="24" xfId="0" applyFont="1" applyFill="1" applyBorder="1" applyAlignment="1">
      <alignment vertical="center"/>
    </xf>
    <xf numFmtId="0" fontId="0" fillId="5" borderId="9" xfId="0" applyFill="1" applyBorder="1" applyAlignment="1">
      <alignment horizontal="center" vertical="center"/>
    </xf>
    <xf numFmtId="0" fontId="0" fillId="5" borderId="27" xfId="0" applyFill="1" applyBorder="1" applyAlignment="1">
      <alignment horizontal="center" vertical="center"/>
    </xf>
    <xf numFmtId="0" fontId="4" fillId="6" borderId="28" xfId="0" applyFont="1" applyFill="1" applyBorder="1" applyAlignment="1">
      <alignment horizontal="center" vertical="center"/>
    </xf>
    <xf numFmtId="0" fontId="0" fillId="2" borderId="25" xfId="0" applyFill="1" applyBorder="1"/>
    <xf numFmtId="0" fontId="0" fillId="5" borderId="21" xfId="0" applyFill="1" applyBorder="1" applyAlignment="1">
      <alignment horizontal="center" vertical="center"/>
    </xf>
    <xf numFmtId="0" fontId="4" fillId="6" borderId="29" xfId="0" applyFont="1" applyFill="1" applyBorder="1" applyAlignment="1">
      <alignment horizontal="center" vertical="center"/>
    </xf>
    <xf numFmtId="0" fontId="3" fillId="5" borderId="30" xfId="0" applyFont="1" applyFill="1" applyBorder="1" applyAlignment="1">
      <alignment vertical="center"/>
    </xf>
    <xf numFmtId="0" fontId="0" fillId="5" borderId="26" xfId="0" applyFill="1" applyBorder="1" applyAlignment="1">
      <alignment horizontal="center" vertical="center"/>
    </xf>
    <xf numFmtId="164" fontId="0" fillId="4" borderId="1" xfId="0" applyNumberFormat="1" applyFill="1" applyBorder="1" applyAlignment="1">
      <alignment horizontal="left" vertical="top" wrapText="1"/>
    </xf>
    <xf numFmtId="0" fontId="0" fillId="4" borderId="10" xfId="0" applyFill="1" applyBorder="1" applyAlignment="1">
      <alignment vertical="center" wrapText="1"/>
    </xf>
    <xf numFmtId="0" fontId="0" fillId="4" borderId="5" xfId="0" applyFill="1" applyBorder="1" applyAlignment="1">
      <alignment wrapText="1"/>
    </xf>
    <xf numFmtId="0" fontId="4" fillId="6" borderId="0" xfId="0" applyFont="1" applyFill="1" applyAlignment="1">
      <alignment horizontal="center" vertical="center"/>
    </xf>
    <xf numFmtId="9" fontId="0" fillId="2" borderId="31" xfId="1" applyFont="1" applyFill="1" applyBorder="1" applyAlignment="1">
      <alignment horizontal="center" vertical="center"/>
    </xf>
    <xf numFmtId="9" fontId="0" fillId="5" borderId="32" xfId="1" applyFont="1" applyFill="1" applyBorder="1" applyAlignment="1">
      <alignment horizontal="center" vertical="center"/>
    </xf>
    <xf numFmtId="0" fontId="2" fillId="3" borderId="13" xfId="0" applyFont="1" applyFill="1" applyBorder="1"/>
    <xf numFmtId="0" fontId="10" fillId="3" borderId="33" xfId="0" applyFont="1" applyFill="1" applyBorder="1" applyAlignment="1">
      <alignment horizontal="center" wrapText="1"/>
    </xf>
    <xf numFmtId="0" fontId="10" fillId="3" borderId="23" xfId="0" applyFont="1" applyFill="1" applyBorder="1" applyAlignment="1">
      <alignment horizontal="center"/>
    </xf>
    <xf numFmtId="0" fontId="2" fillId="3" borderId="34" xfId="0" applyFont="1" applyFill="1" applyBorder="1" applyAlignment="1">
      <alignment horizontal="center"/>
    </xf>
    <xf numFmtId="0" fontId="3" fillId="5" borderId="13" xfId="0" applyFont="1" applyFill="1" applyBorder="1" applyAlignment="1">
      <alignment vertical="center"/>
    </xf>
    <xf numFmtId="0" fontId="0" fillId="5" borderId="33" xfId="0" applyFill="1" applyBorder="1" applyAlignment="1">
      <alignment horizontal="center" vertical="center"/>
    </xf>
    <xf numFmtId="0" fontId="0" fillId="4" borderId="33" xfId="0" applyFill="1" applyBorder="1" applyAlignment="1">
      <alignment horizontal="center" vertical="center"/>
    </xf>
    <xf numFmtId="0" fontId="0" fillId="5" borderId="35" xfId="0" applyFill="1" applyBorder="1" applyAlignment="1">
      <alignment horizontal="center" vertical="center"/>
    </xf>
    <xf numFmtId="0" fontId="4" fillId="6" borderId="23" xfId="0" applyFont="1" applyFill="1" applyBorder="1" applyAlignment="1">
      <alignment horizontal="center" vertical="center"/>
    </xf>
    <xf numFmtId="0" fontId="4" fillId="8" borderId="33" xfId="0" applyFont="1" applyFill="1" applyBorder="1" applyAlignment="1">
      <alignment horizontal="center" vertical="center"/>
    </xf>
    <xf numFmtId="9" fontId="0" fillId="2" borderId="34" xfId="1" applyFont="1" applyFill="1" applyBorder="1" applyAlignment="1">
      <alignment horizontal="center" vertical="center"/>
    </xf>
    <xf numFmtId="0" fontId="3" fillId="5" borderId="18" xfId="0" applyFont="1" applyFill="1" applyBorder="1" applyAlignment="1">
      <alignment vertical="center"/>
    </xf>
    <xf numFmtId="0" fontId="3" fillId="4" borderId="38" xfId="0" applyFont="1" applyFill="1" applyBorder="1" applyAlignment="1">
      <alignment vertical="center"/>
    </xf>
    <xf numFmtId="0" fontId="3" fillId="5" borderId="38" xfId="0" applyFont="1" applyFill="1" applyBorder="1" applyAlignment="1">
      <alignment vertical="center"/>
    </xf>
    <xf numFmtId="9" fontId="0" fillId="2" borderId="41" xfId="1" applyFont="1" applyFill="1" applyBorder="1" applyAlignment="1">
      <alignment horizontal="center" vertical="center"/>
    </xf>
    <xf numFmtId="9" fontId="0" fillId="2" borderId="42" xfId="1" applyFont="1" applyFill="1" applyBorder="1" applyAlignment="1">
      <alignment horizontal="center" vertical="center"/>
    </xf>
    <xf numFmtId="0" fontId="0" fillId="3" borderId="0" xfId="0" applyFill="1"/>
    <xf numFmtId="0" fontId="0" fillId="10" borderId="0" xfId="0" applyFill="1"/>
    <xf numFmtId="0" fontId="12" fillId="0" borderId="0" xfId="0" applyFont="1" applyAlignment="1">
      <alignment horizontal="left" vertical="center"/>
    </xf>
    <xf numFmtId="0" fontId="14" fillId="3" borderId="13" xfId="0" applyFont="1" applyFill="1" applyBorder="1" applyAlignment="1">
      <alignment horizontal="right" vertical="center" wrapText="1"/>
    </xf>
    <xf numFmtId="0" fontId="0" fillId="4" borderId="0" xfId="0" applyFill="1"/>
    <xf numFmtId="0" fontId="0" fillId="4" borderId="2" xfId="0" applyFill="1" applyBorder="1"/>
    <xf numFmtId="0" fontId="0" fillId="7" borderId="45" xfId="0" applyFill="1" applyBorder="1"/>
    <xf numFmtId="0" fontId="0" fillId="7" borderId="46" xfId="0" applyFill="1" applyBorder="1"/>
    <xf numFmtId="0" fontId="3" fillId="7" borderId="45" xfId="0" applyFont="1" applyFill="1" applyBorder="1" applyAlignment="1">
      <alignment horizontal="left"/>
    </xf>
    <xf numFmtId="0" fontId="8" fillId="4" borderId="47" xfId="0" applyFont="1" applyFill="1" applyBorder="1" applyAlignment="1">
      <alignment horizontal="left" vertical="top" wrapText="1"/>
    </xf>
    <xf numFmtId="0" fontId="0" fillId="4" borderId="6" xfId="0" applyFill="1" applyBorder="1" applyAlignment="1">
      <alignment horizontal="right"/>
    </xf>
    <xf numFmtId="0" fontId="3" fillId="7" borderId="44" xfId="0" applyFont="1" applyFill="1" applyBorder="1" applyAlignment="1">
      <alignment horizontal="right"/>
    </xf>
    <xf numFmtId="0" fontId="0" fillId="5" borderId="11" xfId="0" applyFill="1" applyBorder="1" applyAlignment="1">
      <alignment horizontal="right"/>
    </xf>
    <xf numFmtId="0" fontId="0" fillId="2" borderId="0" xfId="0" applyFill="1" applyAlignment="1">
      <alignment horizontal="right"/>
    </xf>
    <xf numFmtId="0" fontId="8" fillId="5" borderId="47" xfId="0" applyFont="1" applyFill="1" applyBorder="1" applyAlignment="1">
      <alignment vertical="top" wrapText="1"/>
    </xf>
    <xf numFmtId="0" fontId="8" fillId="4" borderId="47" xfId="0" applyFont="1" applyFill="1" applyBorder="1" applyAlignment="1">
      <alignment vertical="top" wrapText="1"/>
    </xf>
    <xf numFmtId="0" fontId="9" fillId="4" borderId="0" xfId="0" applyFont="1" applyFill="1" applyAlignment="1">
      <alignment horizontal="left" vertical="top" wrapText="1"/>
    </xf>
    <xf numFmtId="0" fontId="12" fillId="11" borderId="24"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12" borderId="30" xfId="0" applyFont="1" applyFill="1" applyBorder="1" applyAlignment="1">
      <alignment horizontal="center" vertical="center" wrapText="1"/>
    </xf>
    <xf numFmtId="0" fontId="0" fillId="4" borderId="5" xfId="0" applyFill="1" applyBorder="1" applyAlignment="1">
      <alignment horizontal="left"/>
    </xf>
    <xf numFmtId="0" fontId="0" fillId="4" borderId="8" xfId="0" applyFill="1" applyBorder="1" applyAlignment="1" applyProtection="1">
      <alignment wrapText="1"/>
      <protection locked="0"/>
    </xf>
    <xf numFmtId="0" fontId="0" fillId="4" borderId="10" xfId="0" applyFill="1" applyBorder="1" applyAlignment="1" applyProtection="1">
      <alignment wrapText="1"/>
      <protection locked="0"/>
    </xf>
    <xf numFmtId="0" fontId="0" fillId="4" borderId="12" xfId="0" applyFill="1" applyBorder="1" applyAlignment="1" applyProtection="1">
      <alignment wrapText="1"/>
      <protection locked="0"/>
    </xf>
    <xf numFmtId="0" fontId="0" fillId="5" borderId="8" xfId="0" applyFill="1" applyBorder="1" applyAlignment="1" applyProtection="1">
      <alignment wrapText="1"/>
      <protection locked="0"/>
    </xf>
    <xf numFmtId="0" fontId="0" fillId="5" borderId="10" xfId="0" applyFill="1" applyBorder="1" applyAlignment="1" applyProtection="1">
      <alignment wrapText="1"/>
      <protection locked="0"/>
    </xf>
    <xf numFmtId="0" fontId="0" fillId="5" borderId="12" xfId="0" applyFill="1" applyBorder="1" applyAlignment="1" applyProtection="1">
      <alignment wrapText="1"/>
      <protection locked="0"/>
    </xf>
    <xf numFmtId="0" fontId="0" fillId="4" borderId="10" xfId="0" applyFill="1" applyBorder="1" applyAlignment="1" applyProtection="1">
      <alignment vertical="top" wrapText="1"/>
      <protection locked="0"/>
    </xf>
    <xf numFmtId="0" fontId="0" fillId="4" borderId="10" xfId="0" applyFill="1" applyBorder="1" applyAlignment="1" applyProtection="1">
      <alignment horizontal="left" wrapText="1"/>
      <protection locked="0"/>
    </xf>
    <xf numFmtId="0" fontId="0" fillId="4" borderId="4" xfId="0" applyFill="1" applyBorder="1" applyAlignment="1" applyProtection="1">
      <alignment wrapText="1"/>
      <protection locked="0"/>
    </xf>
    <xf numFmtId="0" fontId="0" fillId="4" borderId="5" xfId="0" applyFill="1" applyBorder="1" applyAlignment="1" applyProtection="1">
      <alignment wrapText="1"/>
      <protection locked="0"/>
    </xf>
    <xf numFmtId="0" fontId="0" fillId="4" borderId="5" xfId="0" applyFill="1" applyBorder="1" applyAlignment="1" applyProtection="1">
      <alignment vertical="top" wrapText="1"/>
      <protection locked="0"/>
    </xf>
    <xf numFmtId="0" fontId="0" fillId="4" borderId="6" xfId="0" applyFill="1" applyBorder="1" applyAlignment="1" applyProtection="1">
      <alignment wrapText="1"/>
      <protection locked="0"/>
    </xf>
    <xf numFmtId="0" fontId="0" fillId="5" borderId="1" xfId="0" applyFill="1" applyBorder="1" applyAlignment="1" applyProtection="1">
      <alignment wrapText="1"/>
      <protection locked="0"/>
    </xf>
    <xf numFmtId="0" fontId="0" fillId="5" borderId="0" xfId="0" applyFill="1" applyAlignment="1" applyProtection="1">
      <alignment wrapText="1"/>
      <protection locked="0"/>
    </xf>
    <xf numFmtId="0" fontId="0" fillId="5" borderId="2" xfId="0" applyFill="1" applyBorder="1" applyAlignment="1" applyProtection="1">
      <alignment wrapText="1"/>
      <protection locked="0"/>
    </xf>
    <xf numFmtId="0" fontId="0" fillId="5" borderId="9" xfId="0" applyFill="1" applyBorder="1" applyAlignment="1" applyProtection="1">
      <alignment horizontal="right"/>
      <protection locked="0"/>
    </xf>
    <xf numFmtId="0" fontId="0" fillId="4" borderId="0" xfId="0" applyFill="1" applyProtection="1">
      <protection locked="0"/>
    </xf>
    <xf numFmtId="0" fontId="9" fillId="4" borderId="0" xfId="0" applyFont="1" applyFill="1" applyProtection="1">
      <protection locked="0"/>
    </xf>
    <xf numFmtId="0" fontId="0" fillId="5" borderId="4" xfId="0" applyFill="1" applyBorder="1" applyAlignment="1">
      <alignment horizontal="left"/>
    </xf>
    <xf numFmtId="0" fontId="0" fillId="5" borderId="4" xfId="0" applyFill="1" applyBorder="1"/>
    <xf numFmtId="0" fontId="0" fillId="4" borderId="4" xfId="0" applyFill="1" applyBorder="1" applyAlignment="1">
      <alignment horizontal="left"/>
    </xf>
    <xf numFmtId="0" fontId="0" fillId="4" borderId="7" xfId="0" applyFill="1" applyBorder="1"/>
    <xf numFmtId="0" fontId="17" fillId="2" borderId="0" xfId="0" applyFont="1" applyFill="1"/>
    <xf numFmtId="0" fontId="14" fillId="3" borderId="13" xfId="0" applyFont="1" applyFill="1" applyBorder="1" applyAlignment="1">
      <alignment horizontal="center" vertical="top" wrapText="1"/>
    </xf>
    <xf numFmtId="0" fontId="11" fillId="2" borderId="0" xfId="0" applyFont="1" applyFill="1" applyAlignment="1">
      <alignment horizontal="center" vertical="center"/>
    </xf>
    <xf numFmtId="0" fontId="0" fillId="2" borderId="0" xfId="0" applyFill="1" applyAlignment="1">
      <alignment horizontal="left" vertical="top" wrapText="1"/>
    </xf>
    <xf numFmtId="0" fontId="14" fillId="3" borderId="23" xfId="0" applyFont="1" applyFill="1" applyBorder="1" applyAlignment="1">
      <alignment horizontal="left" vertical="top" wrapText="1"/>
    </xf>
    <xf numFmtId="0" fontId="14" fillId="3" borderId="14" xfId="0" applyFont="1" applyFill="1" applyBorder="1" applyAlignment="1">
      <alignment horizontal="left" vertical="top" wrapText="1"/>
    </xf>
    <xf numFmtId="0" fontId="13" fillId="5" borderId="0" xfId="0" applyFont="1" applyFill="1" applyAlignment="1">
      <alignment horizontal="left" vertical="top" wrapText="1"/>
    </xf>
    <xf numFmtId="0" fontId="13" fillId="5" borderId="15" xfId="0" applyFont="1" applyFill="1" applyBorder="1" applyAlignment="1">
      <alignment horizontal="left" vertical="top" wrapText="1"/>
    </xf>
    <xf numFmtId="0" fontId="12" fillId="5" borderId="24" xfId="0" applyFont="1" applyFill="1" applyBorder="1" applyAlignment="1">
      <alignment horizontal="center" vertical="center" wrapText="1"/>
    </xf>
    <xf numFmtId="0" fontId="13" fillId="12" borderId="0" xfId="0" applyFont="1" applyFill="1" applyAlignment="1">
      <alignment horizontal="left" vertical="top" wrapText="1"/>
    </xf>
    <xf numFmtId="0" fontId="13" fillId="12" borderId="15" xfId="0" applyFont="1" applyFill="1" applyBorder="1" applyAlignment="1">
      <alignment horizontal="left" vertical="top" wrapText="1"/>
    </xf>
    <xf numFmtId="0" fontId="13" fillId="12" borderId="22" xfId="0" applyFont="1" applyFill="1" applyBorder="1" applyAlignment="1">
      <alignment horizontal="left" vertical="top" wrapText="1"/>
    </xf>
    <xf numFmtId="0" fontId="13" fillId="12" borderId="17" xfId="0" applyFont="1" applyFill="1" applyBorder="1" applyAlignment="1">
      <alignment horizontal="left" vertical="top" wrapText="1"/>
    </xf>
    <xf numFmtId="0" fontId="12" fillId="12" borderId="24" xfId="0" applyFont="1" applyFill="1" applyBorder="1" applyAlignment="1">
      <alignment horizontal="center" vertical="center" wrapText="1"/>
    </xf>
    <xf numFmtId="0" fontId="12" fillId="12" borderId="30" xfId="0" applyFont="1" applyFill="1" applyBorder="1" applyAlignment="1">
      <alignment horizontal="center" vertical="center" wrapText="1"/>
    </xf>
    <xf numFmtId="0" fontId="12" fillId="11" borderId="24" xfId="0" applyFont="1" applyFill="1" applyBorder="1" applyAlignment="1">
      <alignment horizontal="center" vertical="center" wrapText="1"/>
    </xf>
    <xf numFmtId="0" fontId="13" fillId="11" borderId="0" xfId="0" applyFont="1" applyFill="1" applyAlignment="1">
      <alignment horizontal="left" vertical="center" wrapText="1"/>
    </xf>
    <xf numFmtId="0" fontId="13" fillId="11" borderId="15" xfId="0" applyFont="1" applyFill="1" applyBorder="1" applyAlignment="1">
      <alignment horizontal="left" vertical="center" wrapText="1"/>
    </xf>
    <xf numFmtId="0" fontId="8" fillId="4" borderId="4"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48" xfId="0" applyFont="1" applyFill="1" applyBorder="1" applyAlignment="1">
      <alignment horizontal="left" vertical="top" wrapText="1"/>
    </xf>
    <xf numFmtId="0" fontId="8" fillId="5" borderId="4"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4" borderId="49"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4" xfId="0" applyFont="1" applyFill="1" applyBorder="1" applyAlignment="1">
      <alignment vertical="top" wrapText="1"/>
    </xf>
    <xf numFmtId="0" fontId="8" fillId="4" borderId="5" xfId="0" applyFont="1" applyFill="1" applyBorder="1" applyAlignment="1">
      <alignment vertical="top" wrapText="1"/>
    </xf>
    <xf numFmtId="0" fontId="8" fillId="5" borderId="49" xfId="0" applyFont="1" applyFill="1" applyBorder="1" applyAlignment="1">
      <alignment horizontal="left" vertical="top" wrapText="1"/>
    </xf>
    <xf numFmtId="0" fontId="8" fillId="5" borderId="48" xfId="0" applyFont="1" applyFill="1" applyBorder="1" applyAlignment="1">
      <alignment horizontal="left" vertical="top"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8" fillId="5" borderId="47"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47" xfId="0" applyFont="1" applyFill="1" applyBorder="1" applyAlignment="1">
      <alignment horizontal="left" vertical="top" wrapText="1"/>
    </xf>
    <xf numFmtId="0" fontId="8" fillId="4" borderId="3" xfId="0" applyFont="1" applyFill="1" applyBorder="1" applyAlignment="1">
      <alignment horizontal="left" vertical="top" wrapText="1"/>
    </xf>
    <xf numFmtId="0" fontId="13" fillId="5" borderId="0" xfId="0" applyFont="1" applyFill="1" applyAlignment="1">
      <alignment horizontal="left" vertical="center" wrapText="1"/>
    </xf>
    <xf numFmtId="0" fontId="13" fillId="5" borderId="15" xfId="0" applyFont="1" applyFill="1" applyBorder="1" applyAlignment="1">
      <alignment horizontal="left" vertical="center" wrapText="1"/>
    </xf>
    <xf numFmtId="0" fontId="13" fillId="12" borderId="22" xfId="0" applyFont="1" applyFill="1" applyBorder="1" applyAlignment="1">
      <alignment horizontal="left" vertical="center" wrapText="1"/>
    </xf>
    <xf numFmtId="0" fontId="13" fillId="12" borderId="17" xfId="0" applyFont="1" applyFill="1" applyBorder="1" applyAlignment="1">
      <alignment horizontal="left" vertical="center" wrapText="1"/>
    </xf>
    <xf numFmtId="0" fontId="13" fillId="11" borderId="43"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3" fillId="7" borderId="36"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3" fillId="7" borderId="40" xfId="0" applyFont="1" applyFill="1" applyBorder="1" applyAlignment="1">
      <alignment horizontal="center" vertical="center" wrapText="1"/>
    </xf>
    <xf numFmtId="0" fontId="3" fillId="7" borderId="18" xfId="0" applyFont="1" applyFill="1" applyBorder="1" applyAlignment="1">
      <alignment horizontal="center" vertical="center"/>
    </xf>
    <xf numFmtId="0" fontId="3" fillId="7" borderId="38" xfId="0" applyFont="1" applyFill="1" applyBorder="1" applyAlignment="1">
      <alignment horizontal="center" vertical="center"/>
    </xf>
    <xf numFmtId="0" fontId="6" fillId="7" borderId="13" xfId="0" applyFont="1" applyFill="1" applyBorder="1" applyAlignment="1">
      <alignment horizontal="center"/>
    </xf>
    <xf numFmtId="0" fontId="6" fillId="7" borderId="23" xfId="0" applyFont="1" applyFill="1" applyBorder="1" applyAlignment="1">
      <alignment horizontal="center"/>
    </xf>
    <xf numFmtId="0" fontId="2" fillId="3" borderId="23" xfId="0" applyFont="1" applyFill="1" applyBorder="1" applyAlignment="1">
      <alignment horizontal="center"/>
    </xf>
    <xf numFmtId="0" fontId="2" fillId="3" borderId="14" xfId="0" applyFont="1" applyFill="1" applyBorder="1" applyAlignment="1">
      <alignment horizontal="center"/>
    </xf>
    <xf numFmtId="0" fontId="3" fillId="9" borderId="41" xfId="0" applyFont="1" applyFill="1" applyBorder="1" applyAlignment="1">
      <alignment horizontal="center" vertical="center" wrapText="1"/>
    </xf>
    <xf numFmtId="0" fontId="3" fillId="9" borderId="31"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2" fillId="3" borderId="1" xfId="0" applyFont="1" applyFill="1" applyBorder="1" applyAlignment="1">
      <alignment horizontal="left"/>
    </xf>
    <xf numFmtId="0" fontId="2" fillId="3" borderId="8" xfId="0" applyFont="1" applyFill="1" applyBorder="1" applyAlignment="1">
      <alignment horizontal="left"/>
    </xf>
    <xf numFmtId="0" fontId="2" fillId="3" borderId="11" xfId="0" applyFont="1" applyFill="1" applyBorder="1" applyAlignment="1">
      <alignment horizontal="center"/>
    </xf>
    <xf numFmtId="0" fontId="2" fillId="3" borderId="2" xfId="0" applyFont="1" applyFill="1" applyBorder="1" applyAlignment="1">
      <alignment horizontal="center"/>
    </xf>
    <xf numFmtId="0" fontId="6" fillId="7" borderId="3" xfId="0" applyFont="1" applyFill="1" applyBorder="1" applyAlignment="1">
      <alignment horizontal="center" vertical="top" wrapText="1"/>
    </xf>
    <xf numFmtId="0" fontId="6" fillId="7" borderId="3" xfId="0" applyFont="1" applyFill="1" applyBorder="1" applyAlignment="1">
      <alignment horizontal="center" vertical="top"/>
    </xf>
    <xf numFmtId="0" fontId="2" fillId="3" borderId="7" xfId="0" applyFont="1" applyFill="1" applyBorder="1" applyAlignment="1">
      <alignment horizontal="left"/>
    </xf>
    <xf numFmtId="0" fontId="20" fillId="2" borderId="0" xfId="2" applyFont="1" applyFill="1" applyAlignment="1">
      <alignment horizontal="center" vertical="top" wrapText="1"/>
    </xf>
    <xf numFmtId="0" fontId="20" fillId="2" borderId="0" xfId="2" applyFont="1" applyFill="1" applyAlignment="1">
      <alignment vertical="top" wrapText="1"/>
    </xf>
  </cellXfs>
  <cellStyles count="3">
    <cellStyle name="Hyperlink" xfId="2" builtinId="8"/>
    <cellStyle name="Normal" xfId="0" builtinId="0"/>
    <cellStyle name="Per cent" xfId="1" builtinId="5"/>
  </cellStyles>
  <dxfs count="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rgb="FFC00000"/>
      </font>
      <fill>
        <patternFill>
          <bgColor theme="0"/>
        </patternFill>
      </fill>
    </dxf>
    <dxf>
      <font>
        <color rgb="FFC00000"/>
      </font>
      <fill>
        <patternFill>
          <bgColor theme="6" tint="0.59996337778862885"/>
        </patternFill>
      </fill>
    </dxf>
  </dxfs>
  <tableStyles count="0" defaultTableStyle="TableStyleMedium2" defaultPivotStyle="PivotStyleLight16"/>
  <colors>
    <mruColors>
      <color rgb="FFFF9999"/>
      <color rgb="FFFF3300"/>
      <color rgb="FF00FF00"/>
      <color rgb="FF9933FF"/>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12</xdr:col>
      <xdr:colOff>492877</xdr:colOff>
      <xdr:row>12</xdr:row>
      <xdr:rowOff>8217</xdr:rowOff>
    </xdr:from>
    <xdr:to>
      <xdr:col>17</xdr:col>
      <xdr:colOff>1</xdr:colOff>
      <xdr:row>15</xdr:row>
      <xdr:rowOff>1680</xdr:rowOff>
    </xdr:to>
    <xdr:pic>
      <xdr:nvPicPr>
        <xdr:cNvPr id="2" name="Picture 1" descr="Transparency for more effective climate action.">
          <a:extLst>
            <a:ext uri="{FF2B5EF4-FFF2-40B4-BE49-F238E27FC236}">
              <a16:creationId xmlns:a16="http://schemas.microsoft.com/office/drawing/2014/main" id="{ED45F585-D0F9-4928-8974-171602D9566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115" r="9343" b="20962"/>
        <a:stretch/>
      </xdr:blipFill>
      <xdr:spPr bwMode="auto">
        <a:xfrm>
          <a:off x="7808077" y="2218017"/>
          <a:ext cx="2555124" cy="545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12</xdr:row>
      <xdr:rowOff>44450</xdr:rowOff>
    </xdr:from>
    <xdr:to>
      <xdr:col>4</xdr:col>
      <xdr:colOff>312653</xdr:colOff>
      <xdr:row>15</xdr:row>
      <xdr:rowOff>0</xdr:rowOff>
    </xdr:to>
    <xdr:pic>
      <xdr:nvPicPr>
        <xdr:cNvPr id="3" name="Picture 2" descr="UNEP Copenhagen Climate Centre - YouTube">
          <a:extLst>
            <a:ext uri="{FF2B5EF4-FFF2-40B4-BE49-F238E27FC236}">
              <a16:creationId xmlns:a16="http://schemas.microsoft.com/office/drawing/2014/main" id="{1F7876AC-6425-4AC5-8B39-1DDD5332F3B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19" t="35058" b="32436"/>
        <a:stretch/>
      </xdr:blipFill>
      <xdr:spPr bwMode="auto">
        <a:xfrm>
          <a:off x="1276350" y="2254250"/>
          <a:ext cx="1477878" cy="50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2161236</xdr:colOff>
      <xdr:row>0</xdr:row>
      <xdr:rowOff>91642</xdr:rowOff>
    </xdr:from>
    <xdr:to>
      <xdr:col>8</xdr:col>
      <xdr:colOff>235257</xdr:colOff>
      <xdr:row>0</xdr:row>
      <xdr:rowOff>628030</xdr:rowOff>
    </xdr:to>
    <xdr:pic>
      <xdr:nvPicPr>
        <xdr:cNvPr id="2" name="Picture 1" descr="Transparency for more effective climate action.">
          <a:extLst>
            <a:ext uri="{FF2B5EF4-FFF2-40B4-BE49-F238E27FC236}">
              <a16:creationId xmlns:a16="http://schemas.microsoft.com/office/drawing/2014/main" id="{13D5C58D-67DE-13AC-08CD-80B2475B43A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115" b="20962"/>
        <a:stretch/>
      </xdr:blipFill>
      <xdr:spPr bwMode="auto">
        <a:xfrm>
          <a:off x="15659947" y="91642"/>
          <a:ext cx="2824813" cy="53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8033</xdr:colOff>
      <xdr:row>0</xdr:row>
      <xdr:rowOff>33618</xdr:rowOff>
    </xdr:from>
    <xdr:to>
      <xdr:col>2</xdr:col>
      <xdr:colOff>269489</xdr:colOff>
      <xdr:row>0</xdr:row>
      <xdr:rowOff>598768</xdr:rowOff>
    </xdr:to>
    <xdr:pic>
      <xdr:nvPicPr>
        <xdr:cNvPr id="3" name="Picture 2" descr="UNEP Copenhagen Climate Centre - YouTube">
          <a:extLst>
            <a:ext uri="{FF2B5EF4-FFF2-40B4-BE49-F238E27FC236}">
              <a16:creationId xmlns:a16="http://schemas.microsoft.com/office/drawing/2014/main" id="{41A1D879-0B9E-58A9-9333-D084D5925DF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0944" b="32436"/>
        <a:stretch/>
      </xdr:blipFill>
      <xdr:spPr bwMode="auto">
        <a:xfrm>
          <a:off x="243357" y="33618"/>
          <a:ext cx="1538926"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C94F4-8380-45CA-A3AA-DE391A268877}">
  <dimension ref="B4:R108"/>
  <sheetViews>
    <sheetView tabSelected="1" topLeftCell="A35" workbookViewId="0">
      <selection activeCell="R47" sqref="R47"/>
    </sheetView>
  </sheetViews>
  <sheetFormatPr defaultColWidth="8.7109375" defaultRowHeight="15" x14ac:dyDescent="0.25"/>
  <cols>
    <col min="1" max="16384" width="8.7109375" style="125"/>
  </cols>
  <sheetData>
    <row r="4" spans="2:18" x14ac:dyDescent="0.25">
      <c r="B4" s="126"/>
      <c r="C4" s="126"/>
      <c r="D4" s="126"/>
      <c r="E4" s="126"/>
      <c r="F4" s="126"/>
      <c r="G4" s="126"/>
      <c r="H4" s="126"/>
      <c r="I4" s="126"/>
      <c r="J4" s="126"/>
      <c r="K4" s="126"/>
      <c r="L4" s="126"/>
      <c r="M4" s="126"/>
      <c r="N4" s="126"/>
      <c r="O4" s="126"/>
      <c r="P4" s="126"/>
      <c r="Q4" s="126"/>
      <c r="R4" s="126"/>
    </row>
    <row r="5" spans="2:18" x14ac:dyDescent="0.25">
      <c r="B5" s="126"/>
      <c r="C5" s="126"/>
      <c r="D5" s="126"/>
      <c r="E5" s="126"/>
      <c r="F5" s="126"/>
      <c r="G5" s="126"/>
      <c r="H5" s="126"/>
      <c r="I5" s="126"/>
      <c r="J5" s="126"/>
      <c r="K5" s="126"/>
      <c r="L5" s="126"/>
      <c r="M5" s="126"/>
      <c r="N5" s="126"/>
      <c r="O5" s="126"/>
      <c r="P5" s="126"/>
      <c r="Q5" s="126"/>
      <c r="R5" s="126"/>
    </row>
    <row r="6" spans="2:18" x14ac:dyDescent="0.25">
      <c r="B6" s="126"/>
      <c r="C6" s="126"/>
      <c r="D6" s="126"/>
      <c r="E6" s="126"/>
      <c r="F6" s="126"/>
      <c r="G6" s="126"/>
      <c r="H6" s="126"/>
      <c r="I6" s="126"/>
      <c r="J6" s="126"/>
      <c r="K6" s="126"/>
      <c r="L6" s="126"/>
      <c r="M6" s="126"/>
      <c r="N6" s="126"/>
      <c r="O6" s="126"/>
      <c r="P6" s="126"/>
      <c r="Q6" s="126"/>
      <c r="R6" s="126"/>
    </row>
    <row r="7" spans="2:18" x14ac:dyDescent="0.25">
      <c r="B7" s="126"/>
      <c r="C7" s="1"/>
      <c r="D7" s="1"/>
      <c r="E7" s="1"/>
      <c r="F7" s="1"/>
      <c r="G7" s="1"/>
      <c r="H7" s="1"/>
      <c r="I7" s="1"/>
      <c r="J7" s="1"/>
      <c r="K7" s="1"/>
      <c r="L7" s="1"/>
      <c r="M7" s="1"/>
      <c r="N7" s="1"/>
      <c r="O7" s="1"/>
      <c r="P7" s="1"/>
      <c r="Q7" s="1"/>
      <c r="R7" s="126"/>
    </row>
    <row r="8" spans="2:18" x14ac:dyDescent="0.25">
      <c r="B8" s="126"/>
      <c r="C8" s="1"/>
      <c r="D8" s="1"/>
      <c r="E8" s="1"/>
      <c r="F8" s="1"/>
      <c r="G8" s="1"/>
      <c r="H8" s="1"/>
      <c r="I8" s="1"/>
      <c r="J8" s="1"/>
      <c r="K8" s="1"/>
      <c r="L8" s="1"/>
      <c r="M8" s="1"/>
      <c r="N8" s="1"/>
      <c r="O8" s="1"/>
      <c r="P8" s="1"/>
      <c r="Q8" s="1"/>
      <c r="R8" s="126"/>
    </row>
    <row r="9" spans="2:18" x14ac:dyDescent="0.25">
      <c r="B9" s="126"/>
      <c r="C9" s="1"/>
      <c r="D9" s="1"/>
      <c r="E9" s="1"/>
      <c r="F9" s="1"/>
      <c r="G9" s="1"/>
      <c r="H9" s="1"/>
      <c r="I9" s="1"/>
      <c r="J9" s="1"/>
      <c r="K9" s="1"/>
      <c r="L9" s="1"/>
      <c r="M9" s="1"/>
      <c r="N9" s="1"/>
      <c r="O9" s="1"/>
      <c r="P9" s="1"/>
      <c r="Q9" s="1"/>
      <c r="R9" s="126"/>
    </row>
    <row r="10" spans="2:18" x14ac:dyDescent="0.25">
      <c r="B10" s="126"/>
      <c r="C10" s="1"/>
      <c r="D10" s="170" t="s">
        <v>192</v>
      </c>
      <c r="E10" s="170"/>
      <c r="F10" s="170"/>
      <c r="G10" s="170"/>
      <c r="H10" s="170"/>
      <c r="I10" s="170"/>
      <c r="J10" s="170"/>
      <c r="K10" s="170"/>
      <c r="L10" s="170"/>
      <c r="M10" s="170"/>
      <c r="N10" s="170"/>
      <c r="O10" s="170"/>
      <c r="P10" s="170"/>
      <c r="Q10" s="1"/>
      <c r="R10" s="126"/>
    </row>
    <row r="11" spans="2:18" x14ac:dyDescent="0.25">
      <c r="B11" s="126"/>
      <c r="C11" s="1"/>
      <c r="D11" s="170"/>
      <c r="E11" s="170"/>
      <c r="F11" s="170"/>
      <c r="G11" s="170"/>
      <c r="H11" s="170"/>
      <c r="I11" s="170"/>
      <c r="J11" s="170"/>
      <c r="K11" s="170"/>
      <c r="L11" s="170"/>
      <c r="M11" s="170"/>
      <c r="N11" s="170"/>
      <c r="O11" s="170"/>
      <c r="P11" s="170"/>
      <c r="Q11" s="1"/>
      <c r="R11" s="126"/>
    </row>
    <row r="12" spans="2:18" x14ac:dyDescent="0.25">
      <c r="B12" s="126"/>
      <c r="C12" s="1"/>
      <c r="D12" s="170"/>
      <c r="E12" s="170"/>
      <c r="F12" s="170"/>
      <c r="G12" s="170"/>
      <c r="H12" s="170"/>
      <c r="I12" s="170"/>
      <c r="J12" s="170"/>
      <c r="K12" s="170"/>
      <c r="L12" s="170"/>
      <c r="M12" s="170"/>
      <c r="N12" s="170"/>
      <c r="O12" s="170"/>
      <c r="P12" s="170"/>
      <c r="Q12" s="1"/>
      <c r="R12" s="126"/>
    </row>
    <row r="13" spans="2:18" x14ac:dyDescent="0.25">
      <c r="B13" s="126"/>
      <c r="C13" s="1"/>
      <c r="D13" s="1"/>
      <c r="E13" s="1"/>
      <c r="F13" s="1"/>
      <c r="G13" s="1"/>
      <c r="H13" s="1"/>
      <c r="I13" s="1"/>
      <c r="J13" s="1"/>
      <c r="K13" s="1"/>
      <c r="L13" s="1"/>
      <c r="M13" s="1"/>
      <c r="N13" s="1"/>
      <c r="O13" s="1"/>
      <c r="P13" s="1"/>
      <c r="Q13" s="1"/>
      <c r="R13" s="126"/>
    </row>
    <row r="14" spans="2:18" x14ac:dyDescent="0.25">
      <c r="B14" s="126"/>
      <c r="C14" s="1"/>
      <c r="D14" s="1"/>
      <c r="E14" s="1"/>
      <c r="F14" s="1"/>
      <c r="G14" s="1"/>
      <c r="H14" s="1"/>
      <c r="I14" s="1"/>
      <c r="J14" s="1"/>
      <c r="K14" s="1"/>
      <c r="L14" s="1"/>
      <c r="M14" s="1"/>
      <c r="N14" s="1"/>
      <c r="O14" s="1"/>
      <c r="P14" s="1"/>
      <c r="Q14" s="1"/>
      <c r="R14" s="126"/>
    </row>
    <row r="15" spans="2:18" x14ac:dyDescent="0.25">
      <c r="B15" s="126"/>
      <c r="C15" s="1"/>
      <c r="D15" s="1"/>
      <c r="E15" s="1"/>
      <c r="F15" s="1"/>
      <c r="G15" s="1"/>
      <c r="H15" s="1"/>
      <c r="I15" s="1"/>
      <c r="J15" s="1"/>
      <c r="K15" s="1"/>
      <c r="L15" s="1"/>
      <c r="M15" s="1"/>
      <c r="N15" s="1"/>
      <c r="O15" s="1"/>
      <c r="P15" s="1"/>
      <c r="Q15" s="1"/>
      <c r="R15" s="126"/>
    </row>
    <row r="16" spans="2:18" x14ac:dyDescent="0.25">
      <c r="B16" s="126"/>
      <c r="C16" s="126"/>
      <c r="D16" s="126"/>
      <c r="E16" s="126"/>
      <c r="F16" s="126"/>
      <c r="G16" s="126"/>
      <c r="H16" s="126"/>
      <c r="I16" s="126"/>
      <c r="J16" s="126"/>
      <c r="K16" s="126"/>
      <c r="L16" s="126"/>
      <c r="M16" s="126"/>
      <c r="N16" s="126"/>
      <c r="O16" s="126"/>
      <c r="P16" s="126"/>
      <c r="Q16" s="126"/>
      <c r="R16" s="126"/>
    </row>
    <row r="17" spans="2:18" x14ac:dyDescent="0.25">
      <c r="B17" s="126"/>
      <c r="C17" s="126"/>
      <c r="D17" s="126"/>
      <c r="E17" s="126"/>
      <c r="F17" s="126"/>
      <c r="G17" s="126"/>
      <c r="H17" s="126"/>
      <c r="I17" s="126"/>
      <c r="J17" s="126"/>
      <c r="K17" s="126"/>
      <c r="L17" s="126"/>
      <c r="M17" s="126"/>
      <c r="N17" s="126"/>
      <c r="O17" s="126"/>
      <c r="P17" s="126"/>
      <c r="Q17" s="126"/>
      <c r="R17" s="126"/>
    </row>
    <row r="18" spans="2:18" x14ac:dyDescent="0.25">
      <c r="B18" s="126"/>
      <c r="C18" s="126"/>
      <c r="D18" s="126"/>
      <c r="E18" s="126"/>
      <c r="F18" s="126"/>
      <c r="G18" s="126"/>
      <c r="H18" s="126"/>
      <c r="I18" s="126"/>
      <c r="J18" s="126"/>
      <c r="K18" s="126"/>
      <c r="L18" s="126"/>
      <c r="M18" s="126"/>
      <c r="N18" s="126"/>
      <c r="O18" s="126"/>
      <c r="P18" s="126"/>
      <c r="Q18" s="126"/>
      <c r="R18" s="126"/>
    </row>
    <row r="21" spans="2:18" x14ac:dyDescent="0.25">
      <c r="B21" s="126"/>
      <c r="C21" s="126"/>
      <c r="D21" s="126"/>
      <c r="E21" s="126"/>
      <c r="F21" s="126"/>
      <c r="G21" s="126"/>
      <c r="H21" s="126"/>
      <c r="I21" s="126"/>
      <c r="J21" s="126"/>
      <c r="K21" s="126"/>
      <c r="L21" s="126"/>
      <c r="M21" s="126"/>
      <c r="N21" s="126"/>
      <c r="O21" s="126"/>
      <c r="P21" s="126"/>
      <c r="Q21" s="126"/>
      <c r="R21" s="126"/>
    </row>
    <row r="22" spans="2:18" x14ac:dyDescent="0.25">
      <c r="B22" s="126"/>
      <c r="C22" s="126"/>
      <c r="D22" s="126"/>
      <c r="E22" s="126"/>
      <c r="F22" s="126"/>
      <c r="G22" s="126"/>
      <c r="H22" s="126"/>
      <c r="I22" s="126"/>
      <c r="J22" s="126"/>
      <c r="K22" s="126"/>
      <c r="L22" s="126"/>
      <c r="M22" s="126"/>
      <c r="N22" s="126"/>
      <c r="O22" s="126"/>
      <c r="P22" s="126"/>
      <c r="Q22" s="126"/>
      <c r="R22" s="126"/>
    </row>
    <row r="23" spans="2:18" x14ac:dyDescent="0.25">
      <c r="B23" s="126"/>
      <c r="C23" s="126"/>
      <c r="D23" s="126"/>
      <c r="E23" s="126"/>
      <c r="F23" s="126"/>
      <c r="G23" s="126"/>
      <c r="H23" s="126"/>
      <c r="I23" s="126"/>
      <c r="J23" s="126"/>
      <c r="K23" s="126"/>
      <c r="L23" s="126"/>
      <c r="M23" s="126"/>
      <c r="N23" s="126"/>
      <c r="O23" s="126"/>
      <c r="P23" s="126"/>
      <c r="Q23" s="126"/>
      <c r="R23" s="126"/>
    </row>
    <row r="24" spans="2:18" x14ac:dyDescent="0.25">
      <c r="B24" s="126"/>
      <c r="C24" s="1"/>
      <c r="D24" s="1"/>
      <c r="E24" s="1"/>
      <c r="F24" s="1"/>
      <c r="G24" s="1"/>
      <c r="H24" s="1"/>
      <c r="I24" s="1"/>
      <c r="J24" s="1"/>
      <c r="K24" s="1"/>
      <c r="L24" s="1"/>
      <c r="M24" s="1"/>
      <c r="N24" s="1"/>
      <c r="O24" s="1"/>
      <c r="P24" s="1"/>
      <c r="Q24" s="1"/>
      <c r="R24" s="126"/>
    </row>
    <row r="25" spans="2:18" ht="14.45" customHeight="1" x14ac:dyDescent="0.35">
      <c r="B25" s="126"/>
      <c r="C25" s="168"/>
      <c r="D25" s="168"/>
      <c r="E25" s="168"/>
      <c r="F25" s="168"/>
      <c r="G25" s="168"/>
      <c r="H25" s="168"/>
      <c r="I25" s="168"/>
      <c r="J25" s="168"/>
      <c r="K25" s="168"/>
      <c r="L25" s="168"/>
      <c r="M25" s="168"/>
      <c r="N25" s="168"/>
      <c r="O25" s="168"/>
      <c r="P25" s="168"/>
      <c r="Q25" s="168"/>
      <c r="R25" s="126"/>
    </row>
    <row r="26" spans="2:18" ht="14.45" customHeight="1" x14ac:dyDescent="0.25">
      <c r="B26" s="126"/>
      <c r="C26" s="1"/>
      <c r="D26" s="171" t="s">
        <v>238</v>
      </c>
      <c r="E26" s="171"/>
      <c r="F26" s="171"/>
      <c r="G26" s="171"/>
      <c r="H26" s="171"/>
      <c r="I26" s="171"/>
      <c r="J26" s="171"/>
      <c r="K26" s="171"/>
      <c r="L26" s="171"/>
      <c r="M26" s="171"/>
      <c r="N26" s="171"/>
      <c r="O26" s="171"/>
      <c r="P26" s="171"/>
      <c r="Q26" s="1"/>
      <c r="R26" s="126"/>
    </row>
    <row r="27" spans="2:18" ht="14.45" customHeight="1" x14ac:dyDescent="0.25">
      <c r="B27" s="126"/>
      <c r="C27" s="1"/>
      <c r="D27" s="171"/>
      <c r="E27" s="171"/>
      <c r="F27" s="171"/>
      <c r="G27" s="171"/>
      <c r="H27" s="171"/>
      <c r="I27" s="171"/>
      <c r="J27" s="171"/>
      <c r="K27" s="171"/>
      <c r="L27" s="171"/>
      <c r="M27" s="171"/>
      <c r="N27" s="171"/>
      <c r="O27" s="171"/>
      <c r="P27" s="171"/>
      <c r="Q27" s="1"/>
      <c r="R27" s="126"/>
    </row>
    <row r="28" spans="2:18" ht="14.45" customHeight="1" x14ac:dyDescent="0.25">
      <c r="B28" s="126"/>
      <c r="C28" s="1"/>
      <c r="D28" s="171"/>
      <c r="E28" s="171"/>
      <c r="F28" s="171"/>
      <c r="G28" s="171"/>
      <c r="H28" s="171"/>
      <c r="I28" s="171"/>
      <c r="J28" s="171"/>
      <c r="K28" s="171"/>
      <c r="L28" s="171"/>
      <c r="M28" s="171"/>
      <c r="N28" s="171"/>
      <c r="O28" s="171"/>
      <c r="P28" s="171"/>
      <c r="Q28" s="1"/>
      <c r="R28" s="126"/>
    </row>
    <row r="29" spans="2:18" ht="14.45" customHeight="1" x14ac:dyDescent="0.25">
      <c r="B29" s="126"/>
      <c r="C29" s="1"/>
      <c r="D29" s="171"/>
      <c r="E29" s="171"/>
      <c r="F29" s="171"/>
      <c r="G29" s="171"/>
      <c r="H29" s="171"/>
      <c r="I29" s="171"/>
      <c r="J29" s="171"/>
      <c r="K29" s="171"/>
      <c r="L29" s="171"/>
      <c r="M29" s="171"/>
      <c r="N29" s="171"/>
      <c r="O29" s="171"/>
      <c r="P29" s="171"/>
      <c r="Q29" s="1"/>
      <c r="R29" s="126"/>
    </row>
    <row r="30" spans="2:18" x14ac:dyDescent="0.25">
      <c r="B30" s="126"/>
      <c r="C30" s="1"/>
      <c r="D30" s="171"/>
      <c r="E30" s="171"/>
      <c r="F30" s="171"/>
      <c r="G30" s="171"/>
      <c r="H30" s="171"/>
      <c r="I30" s="171"/>
      <c r="J30" s="171"/>
      <c r="K30" s="171"/>
      <c r="L30" s="171"/>
      <c r="M30" s="171"/>
      <c r="N30" s="171"/>
      <c r="O30" s="171"/>
      <c r="P30" s="171"/>
      <c r="Q30" s="1"/>
      <c r="R30" s="126"/>
    </row>
    <row r="31" spans="2:18" x14ac:dyDescent="0.25">
      <c r="B31" s="126"/>
      <c r="C31" s="1"/>
      <c r="D31" s="171"/>
      <c r="E31" s="171"/>
      <c r="F31" s="171"/>
      <c r="G31" s="171"/>
      <c r="H31" s="171"/>
      <c r="I31" s="171"/>
      <c r="J31" s="171"/>
      <c r="K31" s="171"/>
      <c r="L31" s="171"/>
      <c r="M31" s="171"/>
      <c r="N31" s="171"/>
      <c r="O31" s="171"/>
      <c r="P31" s="171"/>
      <c r="Q31" s="1"/>
      <c r="R31" s="126"/>
    </row>
    <row r="32" spans="2:18" x14ac:dyDescent="0.25">
      <c r="B32" s="126"/>
      <c r="C32" s="1"/>
      <c r="D32" s="171"/>
      <c r="E32" s="171"/>
      <c r="F32" s="171"/>
      <c r="G32" s="171"/>
      <c r="H32" s="171"/>
      <c r="I32" s="171"/>
      <c r="J32" s="171"/>
      <c r="K32" s="171"/>
      <c r="L32" s="171"/>
      <c r="M32" s="171"/>
      <c r="N32" s="171"/>
      <c r="O32" s="171"/>
      <c r="P32" s="171"/>
      <c r="Q32" s="1"/>
      <c r="R32" s="126"/>
    </row>
    <row r="33" spans="2:18" x14ac:dyDescent="0.25">
      <c r="B33" s="126"/>
      <c r="C33" s="1"/>
      <c r="D33" s="171"/>
      <c r="E33" s="171"/>
      <c r="F33" s="171"/>
      <c r="G33" s="171"/>
      <c r="H33" s="171"/>
      <c r="I33" s="171"/>
      <c r="J33" s="171"/>
      <c r="K33" s="171"/>
      <c r="L33" s="171"/>
      <c r="M33" s="171"/>
      <c r="N33" s="171"/>
      <c r="O33" s="171"/>
      <c r="P33" s="171"/>
      <c r="Q33" s="1"/>
      <c r="R33" s="126"/>
    </row>
    <row r="34" spans="2:18" x14ac:dyDescent="0.25">
      <c r="B34" s="126"/>
      <c r="C34" s="1"/>
      <c r="D34" s="171"/>
      <c r="E34" s="171"/>
      <c r="F34" s="171"/>
      <c r="G34" s="171"/>
      <c r="H34" s="171"/>
      <c r="I34" s="171"/>
      <c r="J34" s="171"/>
      <c r="K34" s="171"/>
      <c r="L34" s="171"/>
      <c r="M34" s="171"/>
      <c r="N34" s="171"/>
      <c r="O34" s="171"/>
      <c r="P34" s="171"/>
      <c r="Q34" s="1"/>
      <c r="R34" s="126"/>
    </row>
    <row r="35" spans="2:18" x14ac:dyDescent="0.25">
      <c r="B35" s="126"/>
      <c r="C35" s="1"/>
      <c r="D35" s="171"/>
      <c r="E35" s="171"/>
      <c r="F35" s="171"/>
      <c r="G35" s="171"/>
      <c r="H35" s="171"/>
      <c r="I35" s="171"/>
      <c r="J35" s="171"/>
      <c r="K35" s="171"/>
      <c r="L35" s="171"/>
      <c r="M35" s="171"/>
      <c r="N35" s="171"/>
      <c r="O35" s="171"/>
      <c r="P35" s="171"/>
      <c r="Q35" s="1"/>
      <c r="R35" s="126"/>
    </row>
    <row r="36" spans="2:18" x14ac:dyDescent="0.25">
      <c r="B36" s="126"/>
      <c r="C36" s="1"/>
      <c r="D36" s="171"/>
      <c r="E36" s="171"/>
      <c r="F36" s="171"/>
      <c r="G36" s="171"/>
      <c r="H36" s="171"/>
      <c r="I36" s="171"/>
      <c r="J36" s="171"/>
      <c r="K36" s="171"/>
      <c r="L36" s="171"/>
      <c r="M36" s="171"/>
      <c r="N36" s="171"/>
      <c r="O36" s="171"/>
      <c r="P36" s="171"/>
      <c r="Q36" s="1"/>
      <c r="R36" s="126"/>
    </row>
    <row r="37" spans="2:18" x14ac:dyDescent="0.25">
      <c r="B37" s="126"/>
      <c r="C37" s="1"/>
      <c r="D37" s="171"/>
      <c r="E37" s="171"/>
      <c r="F37" s="171"/>
      <c r="G37" s="171"/>
      <c r="H37" s="171"/>
      <c r="I37" s="171"/>
      <c r="J37" s="171"/>
      <c r="K37" s="171"/>
      <c r="L37" s="171"/>
      <c r="M37" s="171"/>
      <c r="N37" s="171"/>
      <c r="O37" s="171"/>
      <c r="P37" s="171"/>
      <c r="Q37" s="1"/>
      <c r="R37" s="126"/>
    </row>
    <row r="38" spans="2:18" x14ac:dyDescent="0.25">
      <c r="B38" s="126"/>
      <c r="C38" s="1"/>
      <c r="D38" s="171"/>
      <c r="E38" s="171"/>
      <c r="F38" s="171"/>
      <c r="G38" s="171"/>
      <c r="H38" s="171"/>
      <c r="I38" s="171"/>
      <c r="J38" s="171"/>
      <c r="K38" s="171"/>
      <c r="L38" s="171"/>
      <c r="M38" s="171"/>
      <c r="N38" s="171"/>
      <c r="O38" s="171"/>
      <c r="P38" s="171"/>
      <c r="Q38" s="1"/>
      <c r="R38" s="126"/>
    </row>
    <row r="39" spans="2:18" x14ac:dyDescent="0.25">
      <c r="B39" s="126"/>
      <c r="C39" s="1"/>
      <c r="D39" s="171"/>
      <c r="E39" s="171"/>
      <c r="F39" s="171"/>
      <c r="G39" s="171"/>
      <c r="H39" s="171"/>
      <c r="I39" s="171"/>
      <c r="J39" s="171"/>
      <c r="K39" s="171"/>
      <c r="L39" s="171"/>
      <c r="M39" s="171"/>
      <c r="N39" s="171"/>
      <c r="O39" s="171"/>
      <c r="P39" s="171"/>
      <c r="Q39" s="1"/>
      <c r="R39" s="126"/>
    </row>
    <row r="40" spans="2:18" x14ac:dyDescent="0.25">
      <c r="B40" s="126"/>
      <c r="C40" s="1"/>
      <c r="D40" s="171"/>
      <c r="E40" s="171"/>
      <c r="F40" s="171"/>
      <c r="G40" s="171"/>
      <c r="H40" s="171"/>
      <c r="I40" s="171"/>
      <c r="J40" s="171"/>
      <c r="K40" s="171"/>
      <c r="L40" s="171"/>
      <c r="M40" s="171"/>
      <c r="N40" s="171"/>
      <c r="O40" s="171"/>
      <c r="P40" s="171"/>
      <c r="Q40" s="1"/>
      <c r="R40" s="126"/>
    </row>
    <row r="41" spans="2:18" x14ac:dyDescent="0.25">
      <c r="B41" s="126"/>
      <c r="C41" s="1"/>
      <c r="D41" s="171"/>
      <c r="E41" s="171"/>
      <c r="F41" s="171"/>
      <c r="G41" s="171"/>
      <c r="H41" s="171"/>
      <c r="I41" s="171"/>
      <c r="J41" s="171"/>
      <c r="K41" s="171"/>
      <c r="L41" s="171"/>
      <c r="M41" s="171"/>
      <c r="N41" s="171"/>
      <c r="O41" s="171"/>
      <c r="P41" s="171"/>
      <c r="Q41" s="1"/>
      <c r="R41" s="126"/>
    </row>
    <row r="42" spans="2:18" x14ac:dyDescent="0.25">
      <c r="B42" s="126"/>
      <c r="C42" s="1"/>
      <c r="D42" s="171"/>
      <c r="E42" s="171"/>
      <c r="F42" s="171"/>
      <c r="G42" s="171"/>
      <c r="H42" s="171"/>
      <c r="I42" s="171"/>
      <c r="J42" s="171"/>
      <c r="K42" s="171"/>
      <c r="L42" s="171"/>
      <c r="M42" s="171"/>
      <c r="N42" s="171"/>
      <c r="O42" s="171"/>
      <c r="P42" s="171"/>
      <c r="Q42" s="1"/>
      <c r="R42" s="126"/>
    </row>
    <row r="43" spans="2:18" x14ac:dyDescent="0.25">
      <c r="B43" s="126"/>
      <c r="C43" s="1"/>
      <c r="D43" s="171"/>
      <c r="E43" s="171"/>
      <c r="F43" s="171"/>
      <c r="G43" s="171"/>
      <c r="H43" s="171"/>
      <c r="I43" s="171"/>
      <c r="J43" s="171"/>
      <c r="K43" s="171"/>
      <c r="L43" s="171"/>
      <c r="M43" s="171"/>
      <c r="N43" s="171"/>
      <c r="O43" s="171"/>
      <c r="P43" s="171"/>
      <c r="Q43" s="1"/>
      <c r="R43" s="126"/>
    </row>
    <row r="44" spans="2:18" x14ac:dyDescent="0.25">
      <c r="B44" s="126"/>
      <c r="C44" s="1"/>
      <c r="D44" s="171"/>
      <c r="E44" s="171"/>
      <c r="F44" s="171"/>
      <c r="G44" s="171"/>
      <c r="H44" s="171"/>
      <c r="I44" s="171"/>
      <c r="J44" s="171"/>
      <c r="K44" s="171"/>
      <c r="L44" s="171"/>
      <c r="M44" s="171"/>
      <c r="N44" s="171"/>
      <c r="O44" s="171"/>
      <c r="P44" s="171"/>
      <c r="Q44" s="1"/>
      <c r="R44" s="126"/>
    </row>
    <row r="45" spans="2:18" x14ac:dyDescent="0.25">
      <c r="B45" s="126"/>
      <c r="C45" s="1"/>
      <c r="D45" s="171"/>
      <c r="E45" s="171"/>
      <c r="F45" s="171"/>
      <c r="G45" s="171"/>
      <c r="H45" s="171"/>
      <c r="I45" s="171"/>
      <c r="J45" s="171"/>
      <c r="K45" s="171"/>
      <c r="L45" s="171"/>
      <c r="M45" s="171"/>
      <c r="N45" s="171"/>
      <c r="O45" s="171"/>
      <c r="P45" s="171"/>
      <c r="Q45" s="1"/>
      <c r="R45" s="126"/>
    </row>
    <row r="46" spans="2:18" x14ac:dyDescent="0.25">
      <c r="B46" s="126"/>
      <c r="C46" s="1"/>
      <c r="D46" s="171"/>
      <c r="E46" s="171"/>
      <c r="F46" s="171"/>
      <c r="G46" s="171"/>
      <c r="H46" s="171"/>
      <c r="I46" s="171"/>
      <c r="J46" s="171"/>
      <c r="K46" s="171"/>
      <c r="L46" s="171"/>
      <c r="M46" s="171"/>
      <c r="N46" s="171"/>
      <c r="O46" s="171"/>
      <c r="P46" s="171"/>
      <c r="Q46" s="1"/>
      <c r="R46" s="126"/>
    </row>
    <row r="47" spans="2:18" x14ac:dyDescent="0.25">
      <c r="B47" s="126"/>
      <c r="C47" s="1"/>
      <c r="D47" s="171"/>
      <c r="E47" s="171"/>
      <c r="F47" s="171"/>
      <c r="G47" s="171"/>
      <c r="H47" s="171"/>
      <c r="I47" s="171"/>
      <c r="J47" s="171"/>
      <c r="K47" s="171"/>
      <c r="L47" s="171"/>
      <c r="M47" s="171"/>
      <c r="N47" s="171"/>
      <c r="O47" s="171"/>
      <c r="P47" s="171"/>
      <c r="Q47" s="1"/>
      <c r="R47" s="126"/>
    </row>
    <row r="48" spans="2:18" x14ac:dyDescent="0.25">
      <c r="B48" s="126"/>
      <c r="C48" s="1"/>
      <c r="D48" s="171"/>
      <c r="E48" s="171"/>
      <c r="F48" s="171"/>
      <c r="G48" s="171"/>
      <c r="H48" s="171"/>
      <c r="I48" s="171"/>
      <c r="J48" s="171"/>
      <c r="K48" s="171"/>
      <c r="L48" s="171"/>
      <c r="M48" s="171"/>
      <c r="N48" s="171"/>
      <c r="O48" s="171"/>
      <c r="P48" s="171"/>
      <c r="Q48" s="1"/>
      <c r="R48" s="126"/>
    </row>
    <row r="49" spans="2:18" x14ac:dyDescent="0.25">
      <c r="B49" s="126"/>
      <c r="C49" s="1"/>
      <c r="D49" s="171"/>
      <c r="E49" s="171"/>
      <c r="F49" s="171"/>
      <c r="G49" s="171"/>
      <c r="H49" s="171"/>
      <c r="I49" s="171"/>
      <c r="J49" s="171"/>
      <c r="K49" s="171"/>
      <c r="L49" s="171"/>
      <c r="M49" s="171"/>
      <c r="N49" s="171"/>
      <c r="O49" s="171"/>
      <c r="P49" s="171"/>
      <c r="Q49" s="1"/>
      <c r="R49" s="126"/>
    </row>
    <row r="50" spans="2:18" ht="15" customHeight="1" x14ac:dyDescent="0.25">
      <c r="B50" s="126"/>
      <c r="C50" s="1"/>
      <c r="D50" s="252"/>
      <c r="E50" s="252"/>
      <c r="F50" s="252"/>
      <c r="G50" s="251" t="s">
        <v>239</v>
      </c>
      <c r="H50" s="251"/>
      <c r="I50" s="251"/>
      <c r="J50" s="251"/>
      <c r="K50" s="251"/>
      <c r="L50" s="251"/>
      <c r="M50" s="251"/>
      <c r="N50" s="252"/>
      <c r="O50" s="252"/>
      <c r="P50" s="252"/>
      <c r="Q50" s="1"/>
      <c r="R50" s="126"/>
    </row>
    <row r="51" spans="2:18" x14ac:dyDescent="0.25">
      <c r="B51" s="126"/>
      <c r="C51" s="1"/>
      <c r="D51" s="3"/>
      <c r="E51" s="3"/>
      <c r="F51" s="3"/>
      <c r="G51" s="3"/>
      <c r="H51" s="3"/>
      <c r="I51" s="3"/>
      <c r="J51" s="3"/>
      <c r="K51" s="3"/>
      <c r="L51" s="3"/>
      <c r="M51" s="3"/>
      <c r="N51" s="3"/>
      <c r="O51" s="3"/>
      <c r="P51" s="3"/>
      <c r="Q51" s="1"/>
      <c r="R51" s="126"/>
    </row>
    <row r="52" spans="2:18" x14ac:dyDescent="0.25">
      <c r="B52" s="126"/>
      <c r="C52" s="1"/>
      <c r="D52" s="171" t="s">
        <v>237</v>
      </c>
      <c r="E52" s="171"/>
      <c r="F52" s="171"/>
      <c r="G52" s="171"/>
      <c r="H52" s="171"/>
      <c r="I52" s="171"/>
      <c r="J52" s="171"/>
      <c r="K52" s="171"/>
      <c r="L52" s="171"/>
      <c r="M52" s="171"/>
      <c r="N52" s="171"/>
      <c r="O52" s="171"/>
      <c r="P52" s="171"/>
      <c r="Q52" s="1"/>
      <c r="R52" s="126"/>
    </row>
    <row r="53" spans="2:18" x14ac:dyDescent="0.25">
      <c r="B53" s="126"/>
      <c r="C53" s="1"/>
      <c r="D53" s="171"/>
      <c r="E53" s="171"/>
      <c r="F53" s="171"/>
      <c r="G53" s="171"/>
      <c r="H53" s="171"/>
      <c r="I53" s="171"/>
      <c r="J53" s="171"/>
      <c r="K53" s="171"/>
      <c r="L53" s="171"/>
      <c r="M53" s="171"/>
      <c r="N53" s="171"/>
      <c r="O53" s="171"/>
      <c r="P53" s="171"/>
      <c r="Q53" s="1"/>
      <c r="R53" s="126"/>
    </row>
    <row r="54" spans="2:18" x14ac:dyDescent="0.25">
      <c r="B54" s="126"/>
      <c r="C54" s="1"/>
      <c r="D54" s="171"/>
      <c r="E54" s="171"/>
      <c r="F54" s="171"/>
      <c r="G54" s="171"/>
      <c r="H54" s="171"/>
      <c r="I54" s="171"/>
      <c r="J54" s="171"/>
      <c r="K54" s="171"/>
      <c r="L54" s="171"/>
      <c r="M54" s="171"/>
      <c r="N54" s="171"/>
      <c r="O54" s="171"/>
      <c r="P54" s="171"/>
      <c r="Q54" s="1"/>
      <c r="R54" s="126"/>
    </row>
    <row r="55" spans="2:18" x14ac:dyDescent="0.25">
      <c r="B55" s="126"/>
      <c r="C55" s="1"/>
      <c r="D55" s="171"/>
      <c r="E55" s="171"/>
      <c r="F55" s="171"/>
      <c r="G55" s="171"/>
      <c r="H55" s="171"/>
      <c r="I55" s="171"/>
      <c r="J55" s="171"/>
      <c r="K55" s="171"/>
      <c r="L55" s="171"/>
      <c r="M55" s="171"/>
      <c r="N55" s="171"/>
      <c r="O55" s="171"/>
      <c r="P55" s="171"/>
      <c r="Q55" s="1"/>
      <c r="R55" s="126"/>
    </row>
    <row r="56" spans="2:18" x14ac:dyDescent="0.25">
      <c r="B56" s="126"/>
      <c r="C56" s="1"/>
      <c r="D56" s="171"/>
      <c r="E56" s="171"/>
      <c r="F56" s="171"/>
      <c r="G56" s="171"/>
      <c r="H56" s="171"/>
      <c r="I56" s="171"/>
      <c r="J56" s="171"/>
      <c r="K56" s="171"/>
      <c r="L56" s="171"/>
      <c r="M56" s="171"/>
      <c r="N56" s="171"/>
      <c r="O56" s="171"/>
      <c r="P56" s="171"/>
      <c r="Q56" s="1"/>
      <c r="R56" s="126"/>
    </row>
    <row r="57" spans="2:18" x14ac:dyDescent="0.25">
      <c r="B57" s="126"/>
      <c r="C57" s="1"/>
      <c r="D57" s="171"/>
      <c r="E57" s="171"/>
      <c r="F57" s="171"/>
      <c r="G57" s="171"/>
      <c r="H57" s="171"/>
      <c r="I57" s="171"/>
      <c r="J57" s="171"/>
      <c r="K57" s="171"/>
      <c r="L57" s="171"/>
      <c r="M57" s="171"/>
      <c r="N57" s="171"/>
      <c r="O57" s="171"/>
      <c r="P57" s="171"/>
      <c r="Q57" s="1"/>
      <c r="R57" s="126"/>
    </row>
    <row r="58" spans="2:18" x14ac:dyDescent="0.25">
      <c r="B58" s="126"/>
      <c r="C58" s="1"/>
      <c r="D58" s="171"/>
      <c r="E58" s="171"/>
      <c r="F58" s="171"/>
      <c r="G58" s="171"/>
      <c r="H58" s="171"/>
      <c r="I58" s="171"/>
      <c r="J58" s="171"/>
      <c r="K58" s="171"/>
      <c r="L58" s="171"/>
      <c r="M58" s="171"/>
      <c r="N58" s="171"/>
      <c r="O58" s="171"/>
      <c r="P58" s="171"/>
      <c r="Q58" s="1"/>
      <c r="R58" s="126"/>
    </row>
    <row r="59" spans="2:18" x14ac:dyDescent="0.25">
      <c r="B59" s="126"/>
      <c r="C59" s="1"/>
      <c r="D59" s="171"/>
      <c r="E59" s="171"/>
      <c r="F59" s="171"/>
      <c r="G59" s="171"/>
      <c r="H59" s="171"/>
      <c r="I59" s="171"/>
      <c r="J59" s="171"/>
      <c r="K59" s="171"/>
      <c r="L59" s="171"/>
      <c r="M59" s="171"/>
      <c r="N59" s="171"/>
      <c r="O59" s="171"/>
      <c r="P59" s="171"/>
      <c r="Q59" s="1"/>
      <c r="R59" s="126"/>
    </row>
    <row r="60" spans="2:18" x14ac:dyDescent="0.25">
      <c r="B60" s="126"/>
      <c r="C60" s="1"/>
      <c r="D60" s="171"/>
      <c r="E60" s="171"/>
      <c r="F60" s="171"/>
      <c r="G60" s="171"/>
      <c r="H60" s="171"/>
      <c r="I60" s="171"/>
      <c r="J60" s="171"/>
      <c r="K60" s="171"/>
      <c r="L60" s="171"/>
      <c r="M60" s="171"/>
      <c r="N60" s="171"/>
      <c r="O60" s="171"/>
      <c r="P60" s="171"/>
      <c r="Q60" s="1"/>
      <c r="R60" s="126"/>
    </row>
    <row r="61" spans="2:18" x14ac:dyDescent="0.25">
      <c r="B61" s="126"/>
      <c r="C61" s="1"/>
      <c r="D61" s="171"/>
      <c r="E61" s="171"/>
      <c r="F61" s="171"/>
      <c r="G61" s="171"/>
      <c r="H61" s="171"/>
      <c r="I61" s="171"/>
      <c r="J61" s="171"/>
      <c r="K61" s="171"/>
      <c r="L61" s="171"/>
      <c r="M61" s="171"/>
      <c r="N61" s="171"/>
      <c r="O61" s="171"/>
      <c r="P61" s="171"/>
      <c r="Q61" s="1"/>
      <c r="R61" s="126"/>
    </row>
    <row r="62" spans="2:18" x14ac:dyDescent="0.25">
      <c r="B62" s="126"/>
      <c r="C62" s="1"/>
      <c r="D62" s="171"/>
      <c r="E62" s="171"/>
      <c r="F62" s="171"/>
      <c r="G62" s="171"/>
      <c r="H62" s="171"/>
      <c r="I62" s="171"/>
      <c r="J62" s="171"/>
      <c r="K62" s="171"/>
      <c r="L62" s="171"/>
      <c r="M62" s="171"/>
      <c r="N62" s="171"/>
      <c r="O62" s="171"/>
      <c r="P62" s="171"/>
      <c r="Q62" s="1"/>
      <c r="R62" s="126"/>
    </row>
    <row r="63" spans="2:18" x14ac:dyDescent="0.25">
      <c r="B63" s="126"/>
      <c r="C63" s="1"/>
      <c r="D63" s="171"/>
      <c r="E63" s="171"/>
      <c r="F63" s="171"/>
      <c r="G63" s="171"/>
      <c r="H63" s="171"/>
      <c r="I63" s="171"/>
      <c r="J63" s="171"/>
      <c r="K63" s="171"/>
      <c r="L63" s="171"/>
      <c r="M63" s="171"/>
      <c r="N63" s="171"/>
      <c r="O63" s="171"/>
      <c r="P63" s="171"/>
      <c r="Q63" s="1"/>
      <c r="R63" s="126"/>
    </row>
    <row r="64" spans="2:18" x14ac:dyDescent="0.25">
      <c r="B64" s="126"/>
      <c r="C64" s="1"/>
      <c r="D64" s="171"/>
      <c r="E64" s="171"/>
      <c r="F64" s="171"/>
      <c r="G64" s="171"/>
      <c r="H64" s="171"/>
      <c r="I64" s="171"/>
      <c r="J64" s="171"/>
      <c r="K64" s="171"/>
      <c r="L64" s="171"/>
      <c r="M64" s="171"/>
      <c r="N64" s="171"/>
      <c r="O64" s="171"/>
      <c r="P64" s="171"/>
      <c r="Q64" s="1"/>
      <c r="R64" s="126"/>
    </row>
    <row r="65" spans="2:18" x14ac:dyDescent="0.25">
      <c r="B65" s="126"/>
      <c r="C65" s="1"/>
      <c r="D65" s="171"/>
      <c r="E65" s="171"/>
      <c r="F65" s="171"/>
      <c r="G65" s="171"/>
      <c r="H65" s="171"/>
      <c r="I65" s="171"/>
      <c r="J65" s="171"/>
      <c r="K65" s="171"/>
      <c r="L65" s="171"/>
      <c r="M65" s="171"/>
      <c r="N65" s="171"/>
      <c r="O65" s="171"/>
      <c r="P65" s="171"/>
      <c r="Q65" s="1"/>
      <c r="R65" s="126"/>
    </row>
    <row r="66" spans="2:18" x14ac:dyDescent="0.25">
      <c r="B66" s="126"/>
      <c r="C66" s="1"/>
      <c r="D66" s="171"/>
      <c r="E66" s="171"/>
      <c r="F66" s="171"/>
      <c r="G66" s="171"/>
      <c r="H66" s="171"/>
      <c r="I66" s="171"/>
      <c r="J66" s="171"/>
      <c r="K66" s="171"/>
      <c r="L66" s="171"/>
      <c r="M66" s="171"/>
      <c r="N66" s="171"/>
      <c r="O66" s="171"/>
      <c r="P66" s="171"/>
      <c r="Q66" s="1"/>
      <c r="R66" s="126"/>
    </row>
    <row r="67" spans="2:18" x14ac:dyDescent="0.25">
      <c r="B67" s="126"/>
      <c r="C67" s="1"/>
      <c r="D67" s="171"/>
      <c r="E67" s="171"/>
      <c r="F67" s="171"/>
      <c r="G67" s="171"/>
      <c r="H67" s="171"/>
      <c r="I67" s="171"/>
      <c r="J67" s="171"/>
      <c r="K67" s="171"/>
      <c r="L67" s="171"/>
      <c r="M67" s="171"/>
      <c r="N67" s="171"/>
      <c r="O67" s="171"/>
      <c r="P67" s="171"/>
      <c r="Q67" s="1"/>
      <c r="R67" s="126"/>
    </row>
    <row r="68" spans="2:18" x14ac:dyDescent="0.25">
      <c r="B68" s="126"/>
      <c r="C68" s="1"/>
      <c r="D68" s="171"/>
      <c r="E68" s="171"/>
      <c r="F68" s="171"/>
      <c r="G68" s="171"/>
      <c r="H68" s="171"/>
      <c r="I68" s="171"/>
      <c r="J68" s="171"/>
      <c r="K68" s="171"/>
      <c r="L68" s="171"/>
      <c r="M68" s="171"/>
      <c r="N68" s="171"/>
      <c r="O68" s="171"/>
      <c r="P68" s="171"/>
      <c r="Q68" s="1"/>
      <c r="R68" s="126"/>
    </row>
    <row r="69" spans="2:18" x14ac:dyDescent="0.25">
      <c r="B69" s="126"/>
      <c r="C69" s="1"/>
      <c r="D69" s="171"/>
      <c r="E69" s="171"/>
      <c r="F69" s="171"/>
      <c r="G69" s="171"/>
      <c r="H69" s="171"/>
      <c r="I69" s="171"/>
      <c r="J69" s="171"/>
      <c r="K69" s="171"/>
      <c r="L69" s="171"/>
      <c r="M69" s="171"/>
      <c r="N69" s="171"/>
      <c r="O69" s="171"/>
      <c r="P69" s="171"/>
      <c r="Q69" s="1"/>
      <c r="R69" s="126"/>
    </row>
    <row r="70" spans="2:18" x14ac:dyDescent="0.25">
      <c r="B70" s="126"/>
      <c r="C70" s="1"/>
      <c r="D70" s="171"/>
      <c r="E70" s="171"/>
      <c r="F70" s="171"/>
      <c r="G70" s="171"/>
      <c r="H70" s="171"/>
      <c r="I70" s="171"/>
      <c r="J70" s="171"/>
      <c r="K70" s="171"/>
      <c r="L70" s="171"/>
      <c r="M70" s="171"/>
      <c r="N70" s="171"/>
      <c r="O70" s="171"/>
      <c r="P70" s="171"/>
      <c r="Q70" s="1"/>
      <c r="R70" s="126"/>
    </row>
    <row r="71" spans="2:18" x14ac:dyDescent="0.25">
      <c r="B71" s="126"/>
      <c r="C71" s="1"/>
      <c r="D71" s="171"/>
      <c r="E71" s="171"/>
      <c r="F71" s="171"/>
      <c r="G71" s="171"/>
      <c r="H71" s="171"/>
      <c r="I71" s="171"/>
      <c r="J71" s="171"/>
      <c r="K71" s="171"/>
      <c r="L71" s="171"/>
      <c r="M71" s="171"/>
      <c r="N71" s="171"/>
      <c r="O71" s="171"/>
      <c r="P71" s="171"/>
      <c r="Q71" s="1"/>
      <c r="R71" s="126"/>
    </row>
    <row r="72" spans="2:18" x14ac:dyDescent="0.25">
      <c r="B72" s="126"/>
      <c r="C72" s="1"/>
      <c r="D72" s="171"/>
      <c r="E72" s="171"/>
      <c r="F72" s="171"/>
      <c r="G72" s="171"/>
      <c r="H72" s="171"/>
      <c r="I72" s="171"/>
      <c r="J72" s="171"/>
      <c r="K72" s="171"/>
      <c r="L72" s="171"/>
      <c r="M72" s="171"/>
      <c r="N72" s="171"/>
      <c r="O72" s="171"/>
      <c r="P72" s="171"/>
      <c r="Q72" s="1"/>
      <c r="R72" s="126"/>
    </row>
    <row r="73" spans="2:18" x14ac:dyDescent="0.25">
      <c r="B73" s="126"/>
      <c r="C73" s="1"/>
      <c r="D73" s="171"/>
      <c r="E73" s="171"/>
      <c r="F73" s="171"/>
      <c r="G73" s="171"/>
      <c r="H73" s="171"/>
      <c r="I73" s="171"/>
      <c r="J73" s="171"/>
      <c r="K73" s="171"/>
      <c r="L73" s="171"/>
      <c r="M73" s="171"/>
      <c r="N73" s="171"/>
      <c r="O73" s="171"/>
      <c r="P73" s="171"/>
      <c r="Q73" s="1"/>
      <c r="R73" s="126"/>
    </row>
    <row r="74" spans="2:18" x14ac:dyDescent="0.25">
      <c r="B74" s="126"/>
      <c r="C74" s="1"/>
      <c r="D74" s="171"/>
      <c r="E74" s="171"/>
      <c r="F74" s="171"/>
      <c r="G74" s="171"/>
      <c r="H74" s="171"/>
      <c r="I74" s="171"/>
      <c r="J74" s="171"/>
      <c r="K74" s="171"/>
      <c r="L74" s="171"/>
      <c r="M74" s="171"/>
      <c r="N74" s="171"/>
      <c r="O74" s="171"/>
      <c r="P74" s="171"/>
      <c r="Q74" s="1"/>
      <c r="R74" s="126"/>
    </row>
    <row r="75" spans="2:18" x14ac:dyDescent="0.25">
      <c r="B75" s="126"/>
      <c r="C75" s="1"/>
      <c r="D75" s="171"/>
      <c r="E75" s="171"/>
      <c r="F75" s="171"/>
      <c r="G75" s="171"/>
      <c r="H75" s="171"/>
      <c r="I75" s="171"/>
      <c r="J75" s="171"/>
      <c r="K75" s="171"/>
      <c r="L75" s="171"/>
      <c r="M75" s="171"/>
      <c r="N75" s="171"/>
      <c r="O75" s="171"/>
      <c r="P75" s="171"/>
      <c r="Q75" s="1"/>
      <c r="R75" s="126"/>
    </row>
    <row r="76" spans="2:18" x14ac:dyDescent="0.25">
      <c r="B76" s="126"/>
      <c r="C76" s="1"/>
      <c r="D76" s="171"/>
      <c r="E76" s="171"/>
      <c r="F76" s="171"/>
      <c r="G76" s="171"/>
      <c r="H76" s="171"/>
      <c r="I76" s="171"/>
      <c r="J76" s="171"/>
      <c r="K76" s="171"/>
      <c r="L76" s="171"/>
      <c r="M76" s="171"/>
      <c r="N76" s="171"/>
      <c r="O76" s="171"/>
      <c r="P76" s="171"/>
      <c r="Q76" s="1"/>
      <c r="R76" s="126"/>
    </row>
    <row r="77" spans="2:18" x14ac:dyDescent="0.25">
      <c r="B77" s="126"/>
      <c r="C77" s="1"/>
      <c r="D77" s="171"/>
      <c r="E77" s="171"/>
      <c r="F77" s="171"/>
      <c r="G77" s="171"/>
      <c r="H77" s="171"/>
      <c r="I77" s="171"/>
      <c r="J77" s="171"/>
      <c r="K77" s="171"/>
      <c r="L77" s="171"/>
      <c r="M77" s="171"/>
      <c r="N77" s="171"/>
      <c r="O77" s="171"/>
      <c r="P77" s="171"/>
      <c r="Q77" s="1"/>
      <c r="R77" s="126"/>
    </row>
    <row r="78" spans="2:18" x14ac:dyDescent="0.25">
      <c r="B78" s="126"/>
      <c r="C78" s="1"/>
      <c r="D78" s="171"/>
      <c r="E78" s="171"/>
      <c r="F78" s="171"/>
      <c r="G78" s="171"/>
      <c r="H78" s="171"/>
      <c r="I78" s="171"/>
      <c r="J78" s="171"/>
      <c r="K78" s="171"/>
      <c r="L78" s="171"/>
      <c r="M78" s="171"/>
      <c r="N78" s="171"/>
      <c r="O78" s="171"/>
      <c r="P78" s="171"/>
      <c r="Q78" s="1"/>
      <c r="R78" s="126"/>
    </row>
    <row r="79" spans="2:18" x14ac:dyDescent="0.25">
      <c r="B79" s="126"/>
      <c r="C79" s="1"/>
      <c r="D79" s="171"/>
      <c r="E79" s="171"/>
      <c r="F79" s="171"/>
      <c r="G79" s="171"/>
      <c r="H79" s="171"/>
      <c r="I79" s="171"/>
      <c r="J79" s="171"/>
      <c r="K79" s="171"/>
      <c r="L79" s="171"/>
      <c r="M79" s="171"/>
      <c r="N79" s="171"/>
      <c r="O79" s="171"/>
      <c r="P79" s="171"/>
      <c r="Q79" s="1"/>
      <c r="R79" s="126"/>
    </row>
    <row r="80" spans="2:18" x14ac:dyDescent="0.25">
      <c r="B80" s="126"/>
      <c r="C80" s="1"/>
      <c r="D80" s="171"/>
      <c r="E80" s="171"/>
      <c r="F80" s="171"/>
      <c r="G80" s="171"/>
      <c r="H80" s="171"/>
      <c r="I80" s="171"/>
      <c r="J80" s="171"/>
      <c r="K80" s="171"/>
      <c r="L80" s="171"/>
      <c r="M80" s="171"/>
      <c r="N80" s="171"/>
      <c r="O80" s="171"/>
      <c r="P80" s="171"/>
      <c r="Q80" s="1"/>
      <c r="R80" s="126"/>
    </row>
    <row r="81" spans="2:18" x14ac:dyDescent="0.25">
      <c r="B81" s="126"/>
      <c r="C81" s="1"/>
      <c r="D81" s="171"/>
      <c r="E81" s="171"/>
      <c r="F81" s="171"/>
      <c r="G81" s="171"/>
      <c r="H81" s="171"/>
      <c r="I81" s="171"/>
      <c r="J81" s="171"/>
      <c r="K81" s="171"/>
      <c r="L81" s="171"/>
      <c r="M81" s="171"/>
      <c r="N81" s="171"/>
      <c r="O81" s="171"/>
      <c r="P81" s="171"/>
      <c r="Q81" s="1"/>
      <c r="R81" s="126"/>
    </row>
    <row r="82" spans="2:18" x14ac:dyDescent="0.25">
      <c r="B82" s="126"/>
      <c r="C82" s="1"/>
      <c r="D82" s="171"/>
      <c r="E82" s="171"/>
      <c r="F82" s="171"/>
      <c r="G82" s="171"/>
      <c r="H82" s="171"/>
      <c r="I82" s="171"/>
      <c r="J82" s="171"/>
      <c r="K82" s="171"/>
      <c r="L82" s="171"/>
      <c r="M82" s="171"/>
      <c r="N82" s="171"/>
      <c r="O82" s="171"/>
      <c r="P82" s="171"/>
      <c r="Q82" s="1"/>
      <c r="R82" s="126"/>
    </row>
    <row r="83" spans="2:18" x14ac:dyDescent="0.25">
      <c r="B83" s="126"/>
      <c r="C83" s="1"/>
      <c r="D83" s="171"/>
      <c r="E83" s="171"/>
      <c r="F83" s="171"/>
      <c r="G83" s="171"/>
      <c r="H83" s="171"/>
      <c r="I83" s="171"/>
      <c r="J83" s="171"/>
      <c r="K83" s="171"/>
      <c r="L83" s="171"/>
      <c r="M83" s="171"/>
      <c r="N83" s="171"/>
      <c r="O83" s="171"/>
      <c r="P83" s="171"/>
      <c r="Q83" s="1"/>
      <c r="R83" s="126"/>
    </row>
    <row r="84" spans="2:18" x14ac:dyDescent="0.25">
      <c r="B84" s="126"/>
      <c r="C84" s="1"/>
      <c r="D84" s="171"/>
      <c r="E84" s="171"/>
      <c r="F84" s="171"/>
      <c r="G84" s="171"/>
      <c r="H84" s="171"/>
      <c r="I84" s="171"/>
      <c r="J84" s="171"/>
      <c r="K84" s="171"/>
      <c r="L84" s="171"/>
      <c r="M84" s="171"/>
      <c r="N84" s="171"/>
      <c r="O84" s="171"/>
      <c r="P84" s="171"/>
      <c r="Q84" s="1"/>
      <c r="R84" s="126"/>
    </row>
    <row r="85" spans="2:18" ht="15" customHeight="1" x14ac:dyDescent="0.25">
      <c r="B85" s="126"/>
      <c r="C85" s="1"/>
      <c r="D85" s="171"/>
      <c r="E85" s="171"/>
      <c r="F85" s="171"/>
      <c r="G85" s="171"/>
      <c r="H85" s="171"/>
      <c r="I85" s="171"/>
      <c r="J85" s="171"/>
      <c r="K85" s="171"/>
      <c r="L85" s="171"/>
      <c r="M85" s="171"/>
      <c r="N85" s="171"/>
      <c r="O85" s="171"/>
      <c r="P85" s="171"/>
      <c r="Q85" s="1"/>
      <c r="R85" s="126"/>
    </row>
    <row r="86" spans="2:18" ht="15.75" thickBot="1" x14ac:dyDescent="0.3">
      <c r="B86" s="126"/>
      <c r="C86" s="1"/>
      <c r="D86" s="127" t="s">
        <v>206</v>
      </c>
      <c r="E86"/>
      <c r="F86" s="1"/>
      <c r="G86" s="1"/>
      <c r="H86" s="1"/>
      <c r="I86" s="1"/>
      <c r="J86" s="1"/>
      <c r="K86" s="1"/>
      <c r="L86" s="1"/>
      <c r="M86" s="1"/>
      <c r="N86" s="1"/>
      <c r="O86" s="1"/>
      <c r="P86" s="1"/>
      <c r="Q86" s="1"/>
      <c r="R86" s="126"/>
    </row>
    <row r="87" spans="2:18" x14ac:dyDescent="0.25">
      <c r="B87" s="126"/>
      <c r="C87" s="1"/>
      <c r="D87" s="169" t="s">
        <v>177</v>
      </c>
      <c r="E87" s="172" t="s">
        <v>200</v>
      </c>
      <c r="F87" s="172"/>
      <c r="G87" s="172"/>
      <c r="H87" s="172"/>
      <c r="I87" s="172"/>
      <c r="J87" s="172"/>
      <c r="K87" s="172"/>
      <c r="L87" s="172"/>
      <c r="M87" s="172"/>
      <c r="N87" s="172"/>
      <c r="O87" s="172"/>
      <c r="P87" s="173"/>
      <c r="Q87" s="1"/>
      <c r="R87" s="126"/>
    </row>
    <row r="88" spans="2:18" ht="14.45" customHeight="1" x14ac:dyDescent="0.25">
      <c r="B88" s="126"/>
      <c r="C88" s="1"/>
      <c r="D88" s="183" t="s">
        <v>201</v>
      </c>
      <c r="E88" s="184" t="s">
        <v>202</v>
      </c>
      <c r="F88" s="184"/>
      <c r="G88" s="184"/>
      <c r="H88" s="184"/>
      <c r="I88" s="184"/>
      <c r="J88" s="184"/>
      <c r="K88" s="184"/>
      <c r="L88" s="184"/>
      <c r="M88" s="184"/>
      <c r="N88" s="184"/>
      <c r="O88" s="184"/>
      <c r="P88" s="185"/>
      <c r="Q88" s="1"/>
      <c r="R88" s="126"/>
    </row>
    <row r="89" spans="2:18" ht="14.45" customHeight="1" x14ac:dyDescent="0.25">
      <c r="B89" s="126"/>
      <c r="C89" s="1"/>
      <c r="D89" s="183"/>
      <c r="E89" s="184"/>
      <c r="F89" s="184"/>
      <c r="G89" s="184"/>
      <c r="H89" s="184"/>
      <c r="I89" s="184"/>
      <c r="J89" s="184"/>
      <c r="K89" s="184"/>
      <c r="L89" s="184"/>
      <c r="M89" s="184"/>
      <c r="N89" s="184"/>
      <c r="O89" s="184"/>
      <c r="P89" s="185"/>
      <c r="Q89" s="1"/>
      <c r="R89" s="126"/>
    </row>
    <row r="90" spans="2:18" ht="14.45" customHeight="1" x14ac:dyDescent="0.25">
      <c r="B90" s="126"/>
      <c r="C90" s="1"/>
      <c r="D90" s="176" t="s">
        <v>226</v>
      </c>
      <c r="E90" s="174" t="s">
        <v>203</v>
      </c>
      <c r="F90" s="174"/>
      <c r="G90" s="174"/>
      <c r="H90" s="174"/>
      <c r="I90" s="174"/>
      <c r="J90" s="174"/>
      <c r="K90" s="174"/>
      <c r="L90" s="174"/>
      <c r="M90" s="174"/>
      <c r="N90" s="174"/>
      <c r="O90" s="174"/>
      <c r="P90" s="175"/>
      <c r="Q90" s="1"/>
      <c r="R90" s="126"/>
    </row>
    <row r="91" spans="2:18" ht="14.45" customHeight="1" x14ac:dyDescent="0.25">
      <c r="B91" s="126"/>
      <c r="C91" s="1"/>
      <c r="D91" s="176"/>
      <c r="E91" s="174"/>
      <c r="F91" s="174"/>
      <c r="G91" s="174"/>
      <c r="H91" s="174"/>
      <c r="I91" s="174"/>
      <c r="J91" s="174"/>
      <c r="K91" s="174"/>
      <c r="L91" s="174"/>
      <c r="M91" s="174"/>
      <c r="N91" s="174"/>
      <c r="O91" s="174"/>
      <c r="P91" s="175"/>
      <c r="Q91" s="1"/>
      <c r="R91" s="126"/>
    </row>
    <row r="92" spans="2:18" ht="15" customHeight="1" x14ac:dyDescent="0.25">
      <c r="B92" s="126"/>
      <c r="C92" s="1"/>
      <c r="D92" s="181" t="s">
        <v>204</v>
      </c>
      <c r="E92" s="177" t="s">
        <v>205</v>
      </c>
      <c r="F92" s="177"/>
      <c r="G92" s="177"/>
      <c r="H92" s="177"/>
      <c r="I92" s="177"/>
      <c r="J92" s="177"/>
      <c r="K92" s="177"/>
      <c r="L92" s="177"/>
      <c r="M92" s="177"/>
      <c r="N92" s="177"/>
      <c r="O92" s="177"/>
      <c r="P92" s="178"/>
      <c r="Q92" s="1"/>
      <c r="R92" s="126"/>
    </row>
    <row r="93" spans="2:18" ht="15" customHeight="1" thickBot="1" x14ac:dyDescent="0.3">
      <c r="B93" s="126"/>
      <c r="C93" s="1"/>
      <c r="D93" s="182"/>
      <c r="E93" s="179"/>
      <c r="F93" s="179"/>
      <c r="G93" s="179"/>
      <c r="H93" s="179"/>
      <c r="I93" s="179"/>
      <c r="J93" s="179"/>
      <c r="K93" s="179"/>
      <c r="L93" s="179"/>
      <c r="M93" s="179"/>
      <c r="N93" s="179"/>
      <c r="O93" s="179"/>
      <c r="P93" s="180"/>
      <c r="Q93" s="1"/>
      <c r="R93" s="126"/>
    </row>
    <row r="94" spans="2:18" x14ac:dyDescent="0.25">
      <c r="B94" s="126"/>
      <c r="C94" s="1"/>
      <c r="D94" s="3"/>
      <c r="E94" s="3"/>
      <c r="F94" s="3"/>
      <c r="G94" s="3"/>
      <c r="H94" s="3"/>
      <c r="I94" s="3"/>
      <c r="J94" s="3"/>
      <c r="K94" s="3"/>
      <c r="L94" s="3"/>
      <c r="M94" s="3"/>
      <c r="N94" s="3"/>
      <c r="O94" s="3"/>
      <c r="P94" s="3"/>
      <c r="Q94" s="1"/>
      <c r="R94" s="126"/>
    </row>
    <row r="95" spans="2:18" ht="14.45" customHeight="1" x14ac:dyDescent="0.25">
      <c r="B95" s="126"/>
      <c r="C95" s="1"/>
      <c r="D95" s="171" t="s">
        <v>236</v>
      </c>
      <c r="E95" s="171"/>
      <c r="F95" s="171"/>
      <c r="G95" s="171"/>
      <c r="H95" s="171"/>
      <c r="I95" s="171"/>
      <c r="J95" s="171"/>
      <c r="K95" s="171"/>
      <c r="L95" s="171"/>
      <c r="M95" s="171"/>
      <c r="N95" s="171"/>
      <c r="O95" s="171"/>
      <c r="P95" s="171"/>
      <c r="Q95" s="1"/>
      <c r="R95" s="126"/>
    </row>
    <row r="96" spans="2:18" x14ac:dyDescent="0.25">
      <c r="B96" s="126"/>
      <c r="C96" s="1"/>
      <c r="D96" s="171"/>
      <c r="E96" s="171"/>
      <c r="F96" s="171"/>
      <c r="G96" s="171"/>
      <c r="H96" s="171"/>
      <c r="I96" s="171"/>
      <c r="J96" s="171"/>
      <c r="K96" s="171"/>
      <c r="L96" s="171"/>
      <c r="M96" s="171"/>
      <c r="N96" s="171"/>
      <c r="O96" s="171"/>
      <c r="P96" s="171"/>
      <c r="Q96" s="1"/>
      <c r="R96" s="126"/>
    </row>
    <row r="97" spans="2:18" x14ac:dyDescent="0.25">
      <c r="B97" s="126"/>
      <c r="C97" s="1"/>
      <c r="D97" s="171"/>
      <c r="E97" s="171"/>
      <c r="F97" s="171"/>
      <c r="G97" s="171"/>
      <c r="H97" s="171"/>
      <c r="I97" s="171"/>
      <c r="J97" s="171"/>
      <c r="K97" s="171"/>
      <c r="L97" s="171"/>
      <c r="M97" s="171"/>
      <c r="N97" s="171"/>
      <c r="O97" s="171"/>
      <c r="P97" s="171"/>
      <c r="Q97" s="1"/>
      <c r="R97" s="126"/>
    </row>
    <row r="98" spans="2:18" x14ac:dyDescent="0.25">
      <c r="B98" s="126"/>
      <c r="C98" s="1"/>
      <c r="D98" s="171"/>
      <c r="E98" s="171"/>
      <c r="F98" s="171"/>
      <c r="G98" s="171"/>
      <c r="H98" s="171"/>
      <c r="I98" s="171"/>
      <c r="J98" s="171"/>
      <c r="K98" s="171"/>
      <c r="L98" s="171"/>
      <c r="M98" s="171"/>
      <c r="N98" s="171"/>
      <c r="O98" s="171"/>
      <c r="P98" s="171"/>
      <c r="Q98" s="1"/>
      <c r="R98" s="126"/>
    </row>
    <row r="99" spans="2:18" x14ac:dyDescent="0.25">
      <c r="B99" s="126"/>
      <c r="C99" s="1"/>
      <c r="D99" s="171"/>
      <c r="E99" s="171"/>
      <c r="F99" s="171"/>
      <c r="G99" s="171"/>
      <c r="H99" s="171"/>
      <c r="I99" s="171"/>
      <c r="J99" s="171"/>
      <c r="K99" s="171"/>
      <c r="L99" s="171"/>
      <c r="M99" s="171"/>
      <c r="N99" s="171"/>
      <c r="O99" s="171"/>
      <c r="P99" s="171"/>
      <c r="Q99" s="1"/>
      <c r="R99" s="126"/>
    </row>
    <row r="100" spans="2:18" x14ac:dyDescent="0.25">
      <c r="B100" s="126"/>
      <c r="C100" s="1"/>
      <c r="D100" s="171"/>
      <c r="E100" s="171"/>
      <c r="F100" s="171"/>
      <c r="G100" s="171"/>
      <c r="H100" s="171"/>
      <c r="I100" s="171"/>
      <c r="J100" s="171"/>
      <c r="K100" s="171"/>
      <c r="L100" s="171"/>
      <c r="M100" s="171"/>
      <c r="N100" s="171"/>
      <c r="O100" s="171"/>
      <c r="P100" s="171"/>
      <c r="Q100" s="1"/>
      <c r="R100" s="126"/>
    </row>
    <row r="101" spans="2:18" x14ac:dyDescent="0.25">
      <c r="B101" s="126"/>
      <c r="C101" s="1"/>
      <c r="D101" s="171"/>
      <c r="E101" s="171"/>
      <c r="F101" s="171"/>
      <c r="G101" s="171"/>
      <c r="H101" s="171"/>
      <c r="I101" s="171"/>
      <c r="J101" s="171"/>
      <c r="K101" s="171"/>
      <c r="L101" s="171"/>
      <c r="M101" s="171"/>
      <c r="N101" s="171"/>
      <c r="O101" s="171"/>
      <c r="P101" s="171"/>
      <c r="Q101" s="1"/>
      <c r="R101" s="126"/>
    </row>
    <row r="102" spans="2:18" x14ac:dyDescent="0.25">
      <c r="B102" s="126"/>
      <c r="C102" s="1"/>
      <c r="D102" s="171"/>
      <c r="E102" s="171"/>
      <c r="F102" s="171"/>
      <c r="G102" s="171"/>
      <c r="H102" s="171"/>
      <c r="I102" s="171"/>
      <c r="J102" s="171"/>
      <c r="K102" s="171"/>
      <c r="L102" s="171"/>
      <c r="M102" s="171"/>
      <c r="N102" s="171"/>
      <c r="O102" s="171"/>
      <c r="P102" s="171"/>
      <c r="Q102" s="1"/>
      <c r="R102" s="126"/>
    </row>
    <row r="103" spans="2:18" x14ac:dyDescent="0.25">
      <c r="B103" s="126"/>
      <c r="C103" s="1"/>
      <c r="D103" s="171"/>
      <c r="E103" s="171"/>
      <c r="F103" s="171"/>
      <c r="G103" s="171"/>
      <c r="H103" s="171"/>
      <c r="I103" s="171"/>
      <c r="J103" s="171"/>
      <c r="K103" s="171"/>
      <c r="L103" s="171"/>
      <c r="M103" s="171"/>
      <c r="N103" s="171"/>
      <c r="O103" s="171"/>
      <c r="P103" s="171"/>
      <c r="Q103" s="1"/>
      <c r="R103" s="126"/>
    </row>
    <row r="104" spans="2:18" x14ac:dyDescent="0.25">
      <c r="B104" s="126"/>
      <c r="C104" s="1"/>
      <c r="D104" s="171"/>
      <c r="E104" s="171"/>
      <c r="F104" s="171"/>
      <c r="G104" s="171"/>
      <c r="H104" s="171"/>
      <c r="I104" s="171"/>
      <c r="J104" s="171"/>
      <c r="K104" s="171"/>
      <c r="L104" s="171"/>
      <c r="M104" s="171"/>
      <c r="N104" s="171"/>
      <c r="O104" s="171"/>
      <c r="P104" s="171"/>
      <c r="Q104" s="1"/>
      <c r="R104" s="126"/>
    </row>
    <row r="105" spans="2:18" x14ac:dyDescent="0.25">
      <c r="B105" s="126"/>
      <c r="C105" s="1"/>
      <c r="D105" s="3"/>
      <c r="E105" s="3"/>
      <c r="F105" s="3"/>
      <c r="G105" s="3"/>
      <c r="H105" s="3"/>
      <c r="I105" s="3"/>
      <c r="J105" s="3"/>
      <c r="K105" s="3"/>
      <c r="L105" s="3"/>
      <c r="M105" s="3"/>
      <c r="N105" s="3"/>
      <c r="O105" s="3"/>
      <c r="P105" s="3"/>
      <c r="Q105" s="1"/>
      <c r="R105" s="126"/>
    </row>
    <row r="106" spans="2:18" x14ac:dyDescent="0.25">
      <c r="B106" s="126"/>
      <c r="C106" s="126"/>
      <c r="D106" s="126"/>
      <c r="E106" s="126"/>
      <c r="F106" s="126"/>
      <c r="G106" s="126"/>
      <c r="H106" s="126"/>
      <c r="I106" s="126"/>
      <c r="J106" s="126"/>
      <c r="K106" s="126"/>
      <c r="L106" s="126"/>
      <c r="M106" s="126"/>
      <c r="N106" s="126"/>
      <c r="O106" s="126"/>
      <c r="P106" s="126"/>
      <c r="Q106" s="126"/>
      <c r="R106" s="126"/>
    </row>
    <row r="107" spans="2:18" x14ac:dyDescent="0.25">
      <c r="B107" s="126"/>
      <c r="C107" s="126"/>
      <c r="D107" s="126"/>
      <c r="E107" s="126"/>
      <c r="F107" s="126"/>
      <c r="G107" s="126"/>
      <c r="H107" s="126"/>
      <c r="I107" s="126"/>
      <c r="J107" s="126"/>
      <c r="K107" s="126"/>
      <c r="L107" s="126"/>
      <c r="M107" s="126"/>
      <c r="N107" s="126"/>
      <c r="O107" s="126"/>
      <c r="P107" s="126"/>
      <c r="Q107" s="126"/>
      <c r="R107" s="126"/>
    </row>
    <row r="108" spans="2:18" x14ac:dyDescent="0.25">
      <c r="B108" s="126"/>
      <c r="C108" s="126"/>
      <c r="D108" s="126"/>
      <c r="E108" s="126"/>
      <c r="F108" s="126"/>
      <c r="G108" s="126"/>
      <c r="H108" s="126"/>
      <c r="I108" s="126"/>
      <c r="J108" s="126"/>
      <c r="K108" s="126"/>
      <c r="L108" s="126"/>
      <c r="M108" s="126"/>
      <c r="N108" s="126"/>
      <c r="O108" s="126"/>
      <c r="P108" s="126"/>
      <c r="Q108" s="126"/>
      <c r="R108" s="126"/>
    </row>
  </sheetData>
  <mergeCells count="12">
    <mergeCell ref="D10:P12"/>
    <mergeCell ref="E87:P87"/>
    <mergeCell ref="E90:P91"/>
    <mergeCell ref="D95:P104"/>
    <mergeCell ref="D90:D91"/>
    <mergeCell ref="E92:P93"/>
    <mergeCell ref="D92:D93"/>
    <mergeCell ref="D88:D89"/>
    <mergeCell ref="E88:P89"/>
    <mergeCell ref="D26:P49"/>
    <mergeCell ref="D52:P85"/>
    <mergeCell ref="G50:M5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E107-B7A4-43C5-BC71-ECDD6421F215}">
  <dimension ref="B1:K159"/>
  <sheetViews>
    <sheetView zoomScale="64" zoomScaleNormal="100" workbookViewId="0">
      <pane ySplit="2" topLeftCell="A56" activePane="bottomLeft" state="frozen"/>
      <selection pane="bottomLeft" activeCell="G2" sqref="G2"/>
    </sheetView>
  </sheetViews>
  <sheetFormatPr defaultColWidth="8.7109375" defaultRowHeight="15" x14ac:dyDescent="0.25"/>
  <cols>
    <col min="1" max="1" width="3.42578125" style="2" customWidth="1"/>
    <col min="2" max="2" width="18.28515625" style="2" customWidth="1"/>
    <col min="3" max="3" width="5.42578125" style="44" customWidth="1"/>
    <col min="4" max="4" width="68.140625" style="2" customWidth="1"/>
    <col min="5" max="5" width="5.42578125" style="2" customWidth="1"/>
    <col min="6" max="6" width="24.28515625" style="5" customWidth="1"/>
    <col min="7" max="7" width="68.140625" style="2" customWidth="1"/>
    <col min="8" max="8" width="68" style="2" customWidth="1"/>
    <col min="9" max="16384" width="8.7109375" style="2"/>
  </cols>
  <sheetData>
    <row r="1" spans="2:11" ht="50.1" customHeight="1" x14ac:dyDescent="0.25">
      <c r="F1" s="4"/>
    </row>
    <row r="2" spans="2:11" ht="22.5" customHeight="1" x14ac:dyDescent="0.25">
      <c r="B2" s="27" t="s">
        <v>0</v>
      </c>
      <c r="C2" s="208" t="s">
        <v>1</v>
      </c>
      <c r="D2" s="208"/>
      <c r="E2" s="28"/>
      <c r="F2" s="28" t="s">
        <v>2</v>
      </c>
      <c r="G2" s="29" t="s">
        <v>3</v>
      </c>
      <c r="H2" s="29" t="s">
        <v>4</v>
      </c>
    </row>
    <row r="3" spans="2:11" ht="14.45" customHeight="1" x14ac:dyDescent="0.25">
      <c r="B3" s="204" t="s">
        <v>5</v>
      </c>
      <c r="C3" s="33">
        <v>1.1000000000000001</v>
      </c>
      <c r="D3" s="12" t="s">
        <v>6</v>
      </c>
      <c r="E3" s="18"/>
      <c r="F3" s="65" t="s">
        <v>7</v>
      </c>
      <c r="G3" s="146"/>
      <c r="H3" s="186" t="str">
        <f>IF(OR(F3="No", F6="No", F8="No"),Backend!C15,"")</f>
        <v>If the proposal does not clearly articulate the problem it is aiming to address or outline its objectives within this problem area, it will be difficult to establish whether the project is required and worthwhile.</v>
      </c>
    </row>
    <row r="4" spans="2:11" x14ac:dyDescent="0.25">
      <c r="B4" s="205"/>
      <c r="C4" s="34"/>
      <c r="D4" s="59" t="s">
        <v>8</v>
      </c>
      <c r="E4" s="19"/>
      <c r="F4" s="66"/>
      <c r="G4" s="147"/>
      <c r="H4" s="187"/>
    </row>
    <row r="5" spans="2:11" ht="7.5" customHeight="1" x14ac:dyDescent="0.25">
      <c r="B5" s="205"/>
      <c r="C5" s="34"/>
      <c r="D5" s="59"/>
      <c r="E5" s="19"/>
      <c r="F5" s="66"/>
      <c r="G5" s="147"/>
      <c r="H5" s="187"/>
    </row>
    <row r="6" spans="2:11" ht="30" x14ac:dyDescent="0.25">
      <c r="B6" s="205"/>
      <c r="C6" s="34" t="s">
        <v>9</v>
      </c>
      <c r="D6" s="14" t="s">
        <v>10</v>
      </c>
      <c r="E6" s="19"/>
      <c r="F6" s="66" t="s">
        <v>21</v>
      </c>
      <c r="G6" s="147"/>
      <c r="H6" s="187"/>
    </row>
    <row r="7" spans="2:11" ht="7.5" customHeight="1" x14ac:dyDescent="0.25">
      <c r="B7" s="205"/>
      <c r="C7" s="34"/>
      <c r="D7" s="14"/>
      <c r="E7" s="19"/>
      <c r="F7" s="66"/>
      <c r="G7" s="147"/>
      <c r="H7" s="187"/>
    </row>
    <row r="8" spans="2:11" ht="30" x14ac:dyDescent="0.25">
      <c r="B8" s="205"/>
      <c r="C8" s="34">
        <v>1.2</v>
      </c>
      <c r="D8" s="14" t="s">
        <v>12</v>
      </c>
      <c r="E8" s="19"/>
      <c r="F8" s="66" t="s">
        <v>7</v>
      </c>
      <c r="G8" s="147"/>
      <c r="H8" s="187"/>
    </row>
    <row r="9" spans="2:11" x14ac:dyDescent="0.25">
      <c r="B9" s="205"/>
      <c r="C9" s="34"/>
      <c r="D9" s="59" t="s">
        <v>13</v>
      </c>
      <c r="E9" s="19"/>
      <c r="F9" s="66"/>
      <c r="G9" s="147"/>
      <c r="H9" s="187"/>
    </row>
    <row r="10" spans="2:11" ht="7.5" customHeight="1" x14ac:dyDescent="0.25">
      <c r="B10" s="205"/>
      <c r="C10" s="34"/>
      <c r="D10" s="59"/>
      <c r="E10" s="19"/>
      <c r="F10" s="66"/>
      <c r="G10" s="147"/>
      <c r="H10" s="187"/>
    </row>
    <row r="11" spans="2:11" ht="30" x14ac:dyDescent="0.25">
      <c r="B11" s="206"/>
      <c r="C11" s="35" t="s">
        <v>14</v>
      </c>
      <c r="D11" s="16" t="s">
        <v>15</v>
      </c>
      <c r="E11" s="20"/>
      <c r="F11" s="67" t="s">
        <v>11</v>
      </c>
      <c r="G11" s="148"/>
      <c r="H11" s="193"/>
      <c r="K11"/>
    </row>
    <row r="12" spans="2:11" ht="7.5" customHeight="1" x14ac:dyDescent="0.25">
      <c r="B12" s="45"/>
      <c r="D12" s="3"/>
      <c r="E12" s="3"/>
    </row>
    <row r="13" spans="2:11" ht="30" x14ac:dyDescent="0.25">
      <c r="B13" s="209" t="s">
        <v>16</v>
      </c>
      <c r="C13" s="36">
        <v>2.1</v>
      </c>
      <c r="D13" s="6" t="s">
        <v>17</v>
      </c>
      <c r="E13" s="21"/>
      <c r="F13" s="68" t="s">
        <v>7</v>
      </c>
      <c r="G13" s="158"/>
      <c r="H13" s="189" t="str">
        <f>IF(OR(F13="No",F16="No"),Backend!C16,"")</f>
        <v>If adaptation projects do not explicitly address a climate risk, there is a strong case that they should not be considered to be adaptation.</v>
      </c>
    </row>
    <row r="14" spans="2:11" ht="16.5" customHeight="1" x14ac:dyDescent="0.25">
      <c r="B14" s="210"/>
      <c r="C14" s="37"/>
      <c r="D14" s="57" t="s">
        <v>18</v>
      </c>
      <c r="E14" s="22"/>
      <c r="F14" s="69"/>
      <c r="G14" s="159"/>
      <c r="H14" s="190"/>
    </row>
    <row r="15" spans="2:11" ht="7.5" customHeight="1" x14ac:dyDescent="0.25">
      <c r="B15" s="210"/>
      <c r="C15" s="37"/>
      <c r="D15" s="57"/>
      <c r="E15" s="22"/>
      <c r="F15" s="69"/>
      <c r="G15" s="159"/>
      <c r="H15" s="190"/>
    </row>
    <row r="16" spans="2:11" ht="30" x14ac:dyDescent="0.25">
      <c r="B16" s="210"/>
      <c r="C16" s="37" t="s">
        <v>19</v>
      </c>
      <c r="D16" s="8" t="s">
        <v>20</v>
      </c>
      <c r="E16" s="22"/>
      <c r="F16" s="69" t="s">
        <v>21</v>
      </c>
      <c r="G16" s="159"/>
      <c r="H16" s="190"/>
    </row>
    <row r="17" spans="2:8" ht="7.5" customHeight="1" x14ac:dyDescent="0.25">
      <c r="B17" s="210"/>
      <c r="C17" s="37"/>
      <c r="D17" s="8"/>
      <c r="E17" s="22"/>
      <c r="F17" s="69"/>
      <c r="G17" s="159"/>
      <c r="H17" s="197"/>
    </row>
    <row r="18" spans="2:8" ht="30" customHeight="1" x14ac:dyDescent="0.25">
      <c r="B18" s="210"/>
      <c r="C18" s="37">
        <v>2.2000000000000002</v>
      </c>
      <c r="D18" s="8" t="s">
        <v>22</v>
      </c>
      <c r="E18" s="22"/>
      <c r="F18" s="69" t="s">
        <v>7</v>
      </c>
      <c r="G18" s="159"/>
      <c r="H18" s="212" t="str">
        <f>IF(OR(F18="No",F21="No"),Backend!C17,"")</f>
        <v>If adaptation projects do not consider future climate risks, they is a risk that they will be poorly suited for future climate conditions.</v>
      </c>
    </row>
    <row r="19" spans="2:8" x14ac:dyDescent="0.25">
      <c r="B19" s="210"/>
      <c r="C19" s="37"/>
      <c r="D19" s="57" t="s">
        <v>23</v>
      </c>
      <c r="E19" s="22"/>
      <c r="F19" s="69"/>
      <c r="G19" s="159"/>
      <c r="H19" s="213"/>
    </row>
    <row r="20" spans="2:8" ht="7.5" customHeight="1" x14ac:dyDescent="0.25">
      <c r="B20" s="210"/>
      <c r="C20" s="37"/>
      <c r="D20" s="57"/>
      <c r="E20" s="22"/>
      <c r="F20" s="69"/>
      <c r="G20" s="159"/>
      <c r="H20" s="213"/>
    </row>
    <row r="21" spans="2:8" ht="30" x14ac:dyDescent="0.25">
      <c r="B21" s="211"/>
      <c r="C21" s="38" t="s">
        <v>24</v>
      </c>
      <c r="D21" s="10" t="s">
        <v>25</v>
      </c>
      <c r="E21" s="23"/>
      <c r="F21" s="70" t="s">
        <v>21</v>
      </c>
      <c r="G21" s="160"/>
      <c r="H21" s="213"/>
    </row>
    <row r="22" spans="2:8" ht="7.5" customHeight="1" x14ac:dyDescent="0.25">
      <c r="B22" s="45"/>
      <c r="D22" s="3"/>
      <c r="E22" s="3"/>
    </row>
    <row r="23" spans="2:8" ht="15" customHeight="1" x14ac:dyDescent="0.25">
      <c r="B23" s="204" t="s">
        <v>26</v>
      </c>
      <c r="C23" s="33">
        <v>3.1</v>
      </c>
      <c r="D23" s="13" t="s">
        <v>27</v>
      </c>
      <c r="E23" s="24"/>
      <c r="F23" s="65" t="s">
        <v>7</v>
      </c>
      <c r="G23" s="146"/>
      <c r="H23" s="214" t="str">
        <f>IF(OR(F23="No", F26="No"),Backend!C18,"")</f>
        <v>If the proposal does not include a logical framework or theory of change, assessors will be unable to adequately assess whether the activities to be implemented under the proposed project are likely to achieve its objectives.</v>
      </c>
    </row>
    <row r="24" spans="2:8" ht="15" customHeight="1" x14ac:dyDescent="0.25">
      <c r="B24" s="205"/>
      <c r="C24" s="34"/>
      <c r="D24" s="59" t="s">
        <v>28</v>
      </c>
      <c r="E24" s="56"/>
      <c r="F24" s="66"/>
      <c r="G24" s="147"/>
      <c r="H24" s="215"/>
    </row>
    <row r="25" spans="2:8" ht="7.5" customHeight="1" x14ac:dyDescent="0.25">
      <c r="B25" s="205"/>
      <c r="C25" s="34"/>
      <c r="D25" s="59"/>
      <c r="E25" s="56"/>
      <c r="F25" s="66"/>
      <c r="G25" s="147"/>
      <c r="H25" s="215"/>
    </row>
    <row r="26" spans="2:8" s="3" customFormat="1" ht="30" customHeight="1" x14ac:dyDescent="0.25">
      <c r="B26" s="205"/>
      <c r="C26" s="34" t="s">
        <v>29</v>
      </c>
      <c r="D26" s="14" t="s">
        <v>30</v>
      </c>
      <c r="E26" s="19"/>
      <c r="F26" s="66" t="s">
        <v>21</v>
      </c>
      <c r="G26" s="152"/>
      <c r="H26" s="215"/>
    </row>
    <row r="27" spans="2:8" ht="30" x14ac:dyDescent="0.25">
      <c r="B27" s="205"/>
      <c r="C27" s="34" t="s">
        <v>31</v>
      </c>
      <c r="D27" s="15" t="s">
        <v>32</v>
      </c>
      <c r="E27" s="25"/>
      <c r="F27" s="66" t="s">
        <v>21</v>
      </c>
      <c r="G27" s="147"/>
      <c r="H27" s="216" t="str">
        <f>IF(OR(F27="No", F28="No", F29="No"),Backend!C19,"")</f>
        <v>If the logical framework or theory of change is not based on realistic assumptions, has not been developed in consultation with key stakeholders, or will not be revisited during the project's implementation; there is a strong chance that it will not reflect realities on the ground and will therefoire not be robust.</v>
      </c>
    </row>
    <row r="28" spans="2:8" ht="30" x14ac:dyDescent="0.25">
      <c r="B28" s="205"/>
      <c r="C28" s="34" t="s">
        <v>33</v>
      </c>
      <c r="D28" s="15" t="s">
        <v>34</v>
      </c>
      <c r="E28" s="25"/>
      <c r="F28" s="66" t="s">
        <v>7</v>
      </c>
      <c r="G28" s="147"/>
      <c r="H28" s="217"/>
    </row>
    <row r="29" spans="2:8" ht="30" x14ac:dyDescent="0.25">
      <c r="B29" s="206"/>
      <c r="C29" s="35" t="s">
        <v>35</v>
      </c>
      <c r="D29" s="17" t="s">
        <v>36</v>
      </c>
      <c r="E29" s="26"/>
      <c r="F29" s="67" t="s">
        <v>7</v>
      </c>
      <c r="G29" s="148"/>
      <c r="H29" s="217"/>
    </row>
    <row r="30" spans="2:8" ht="7.5" customHeight="1" x14ac:dyDescent="0.25">
      <c r="B30" s="45"/>
    </row>
    <row r="31" spans="2:8" x14ac:dyDescent="0.25">
      <c r="B31" s="209" t="s">
        <v>37</v>
      </c>
      <c r="C31" s="36">
        <v>4.0999999999999996</v>
      </c>
      <c r="D31" s="7" t="s">
        <v>38</v>
      </c>
      <c r="E31" s="30"/>
      <c r="F31" s="68" t="s">
        <v>7</v>
      </c>
      <c r="G31" s="149"/>
      <c r="H31" s="189" t="str">
        <f>IF(OR(F31="No", F34="No", F35="No", F36="No", F37="No", F38="No"),Backend!C20,"")</f>
        <v>If the proposal does not include a coherent results framework, complete with appropriate and feasible indicators, baselines, and targets; it will be difficult to track whether the project is ontrack to delivering its objectives.</v>
      </c>
    </row>
    <row r="32" spans="2:8" x14ac:dyDescent="0.25">
      <c r="B32" s="210"/>
      <c r="C32" s="37"/>
      <c r="D32" s="57" t="s">
        <v>39</v>
      </c>
      <c r="E32" s="71"/>
      <c r="F32" s="69"/>
      <c r="G32" s="150"/>
      <c r="H32" s="190"/>
    </row>
    <row r="33" spans="2:8" ht="7.5" customHeight="1" x14ac:dyDescent="0.25">
      <c r="B33" s="210"/>
      <c r="C33" s="37"/>
      <c r="D33" s="57"/>
      <c r="E33" s="71"/>
      <c r="F33" s="69"/>
      <c r="G33" s="150"/>
      <c r="H33" s="190"/>
    </row>
    <row r="34" spans="2:8" ht="30" x14ac:dyDescent="0.25">
      <c r="B34" s="210"/>
      <c r="C34" s="37" t="s">
        <v>40</v>
      </c>
      <c r="D34" s="9" t="s">
        <v>41</v>
      </c>
      <c r="E34" s="31"/>
      <c r="F34" s="69" t="s">
        <v>7</v>
      </c>
      <c r="G34" s="150"/>
      <c r="H34" s="190"/>
    </row>
    <row r="35" spans="2:8" x14ac:dyDescent="0.25">
      <c r="B35" s="210"/>
      <c r="C35" s="37" t="s">
        <v>42</v>
      </c>
      <c r="D35" s="9" t="s">
        <v>43</v>
      </c>
      <c r="E35" s="31"/>
      <c r="F35" s="69" t="s">
        <v>7</v>
      </c>
      <c r="G35" s="150"/>
      <c r="H35" s="190"/>
    </row>
    <row r="36" spans="2:8" x14ac:dyDescent="0.25">
      <c r="B36" s="210"/>
      <c r="C36" s="37" t="s">
        <v>44</v>
      </c>
      <c r="D36" s="9" t="s">
        <v>45</v>
      </c>
      <c r="E36" s="31"/>
      <c r="F36" s="69" t="s">
        <v>11</v>
      </c>
      <c r="G36" s="150"/>
      <c r="H36" s="190"/>
    </row>
    <row r="37" spans="2:8" x14ac:dyDescent="0.25">
      <c r="B37" s="210"/>
      <c r="C37" s="37" t="s">
        <v>46</v>
      </c>
      <c r="D37" s="9" t="s">
        <v>47</v>
      </c>
      <c r="E37" s="31"/>
      <c r="F37" s="69" t="s">
        <v>21</v>
      </c>
      <c r="G37" s="150"/>
      <c r="H37" s="190"/>
    </row>
    <row r="38" spans="2:8" x14ac:dyDescent="0.25">
      <c r="B38" s="211"/>
      <c r="C38" s="38" t="s">
        <v>48</v>
      </c>
      <c r="D38" s="11" t="s">
        <v>49</v>
      </c>
      <c r="E38" s="32"/>
      <c r="F38" s="70" t="s">
        <v>21</v>
      </c>
      <c r="G38" s="151"/>
      <c r="H38" s="191"/>
    </row>
    <row r="39" spans="2:8" ht="7.5" customHeight="1" x14ac:dyDescent="0.25">
      <c r="B39" s="45"/>
    </row>
    <row r="40" spans="2:8" ht="14.45" customHeight="1" x14ac:dyDescent="0.25">
      <c r="B40" s="204" t="s">
        <v>50</v>
      </c>
      <c r="C40" s="33">
        <v>5.0999999999999996</v>
      </c>
      <c r="D40" s="13" t="s">
        <v>51</v>
      </c>
      <c r="E40" s="24"/>
      <c r="F40" s="65" t="s">
        <v>7</v>
      </c>
      <c r="G40" s="146"/>
      <c r="H40" s="186" t="str">
        <f>IF(OR(F40="No", F43="No", F44="No", F45="No"),Backend!C21,"")</f>
        <v>If the proposal does not include a well-developed monitoring framework and/or sufficient budget is not allocated to monitoring, it is unlikely that the project will be adequately monitored during its implementation.</v>
      </c>
    </row>
    <row r="41" spans="2:8" x14ac:dyDescent="0.25">
      <c r="B41" s="205"/>
      <c r="C41" s="34"/>
      <c r="D41" s="59" t="s">
        <v>52</v>
      </c>
      <c r="E41" s="56"/>
      <c r="F41" s="66"/>
      <c r="G41" s="147"/>
      <c r="H41" s="187"/>
    </row>
    <row r="42" spans="2:8" ht="7.5" customHeight="1" x14ac:dyDescent="0.25">
      <c r="B42" s="205"/>
      <c r="C42" s="34"/>
      <c r="D42" s="59"/>
      <c r="E42" s="56"/>
      <c r="F42" s="66"/>
      <c r="G42" s="147"/>
      <c r="H42" s="187"/>
    </row>
    <row r="43" spans="2:8" ht="30" x14ac:dyDescent="0.25">
      <c r="B43" s="205"/>
      <c r="C43" s="34" t="s">
        <v>53</v>
      </c>
      <c r="D43" s="15" t="s">
        <v>54</v>
      </c>
      <c r="E43" s="25"/>
      <c r="F43" s="66" t="s">
        <v>7</v>
      </c>
      <c r="G43" s="147"/>
      <c r="H43" s="187"/>
    </row>
    <row r="44" spans="2:8" ht="30" x14ac:dyDescent="0.25">
      <c r="B44" s="205"/>
      <c r="C44" s="34" t="s">
        <v>55</v>
      </c>
      <c r="D44" s="15" t="s">
        <v>56</v>
      </c>
      <c r="E44" s="25"/>
      <c r="F44" s="66" t="s">
        <v>11</v>
      </c>
      <c r="G44" s="147"/>
      <c r="H44" s="187"/>
    </row>
    <row r="45" spans="2:8" x14ac:dyDescent="0.25">
      <c r="B45" s="205"/>
      <c r="C45" s="34" t="s">
        <v>57</v>
      </c>
      <c r="D45" s="15" t="s">
        <v>58</v>
      </c>
      <c r="E45" s="25"/>
      <c r="F45" s="66" t="s">
        <v>21</v>
      </c>
      <c r="G45" s="147"/>
      <c r="H45" s="187"/>
    </row>
    <row r="46" spans="2:8" ht="7.5" customHeight="1" x14ac:dyDescent="0.25">
      <c r="B46" s="205"/>
      <c r="C46" s="34"/>
      <c r="D46" s="15"/>
      <c r="E46" s="25"/>
      <c r="F46" s="66"/>
      <c r="G46" s="147"/>
      <c r="H46" s="188"/>
    </row>
    <row r="47" spans="2:8" ht="30" x14ac:dyDescent="0.25">
      <c r="B47" s="205"/>
      <c r="C47" s="34">
        <v>5.2</v>
      </c>
      <c r="D47" s="15" t="s">
        <v>59</v>
      </c>
      <c r="E47" s="25"/>
      <c r="F47" s="66" t="s">
        <v>170</v>
      </c>
      <c r="G47" s="147"/>
      <c r="H47" s="216" t="str">
        <f>IF(AND(F47="Yes, it does",F50="No"),Backend!C22,"")</f>
        <v>If a mid-term evaluation of the project is desired but there is no budget allocated to this, it is unlikely that one will take place.</v>
      </c>
    </row>
    <row r="48" spans="2:8" x14ac:dyDescent="0.25">
      <c r="B48" s="205"/>
      <c r="C48" s="34"/>
      <c r="D48" s="59" t="s">
        <v>61</v>
      </c>
      <c r="E48" s="56"/>
      <c r="F48" s="66"/>
      <c r="G48" s="147"/>
      <c r="H48" s="217"/>
    </row>
    <row r="49" spans="2:8" ht="7.5" customHeight="1" x14ac:dyDescent="0.25">
      <c r="B49" s="205"/>
      <c r="C49" s="34"/>
      <c r="D49" s="59"/>
      <c r="E49" s="56"/>
      <c r="F49" s="66"/>
      <c r="G49" s="147"/>
      <c r="H49" s="217"/>
    </row>
    <row r="50" spans="2:8" x14ac:dyDescent="0.25">
      <c r="B50" s="206"/>
      <c r="C50" s="35" t="s">
        <v>62</v>
      </c>
      <c r="D50" s="17" t="s">
        <v>63</v>
      </c>
      <c r="E50" s="26"/>
      <c r="F50" s="67" t="s">
        <v>21</v>
      </c>
      <c r="G50" s="148"/>
      <c r="H50" s="217"/>
    </row>
    <row r="51" spans="2:8" ht="7.5" customHeight="1" x14ac:dyDescent="0.25">
      <c r="B51" s="45"/>
    </row>
    <row r="52" spans="2:8" ht="27.95" customHeight="1" x14ac:dyDescent="0.25">
      <c r="B52" s="201" t="s">
        <v>64</v>
      </c>
      <c r="C52" s="36">
        <v>6.1</v>
      </c>
      <c r="D52" s="7" t="s">
        <v>65</v>
      </c>
      <c r="E52" s="30"/>
      <c r="F52" s="68" t="s">
        <v>7</v>
      </c>
      <c r="G52" s="149"/>
      <c r="H52" s="189" t="str">
        <f>IF(OR(F52="No",F55="No"),Backend!C23,"")</f>
        <v>If the proposal does not include an exit strategy or the exit strategy is not sufficient, the results of the project are at risk of not being sustained following the closure of the project.</v>
      </c>
    </row>
    <row r="53" spans="2:8" ht="15" customHeight="1" x14ac:dyDescent="0.25">
      <c r="B53" s="202"/>
      <c r="C53" s="37"/>
      <c r="D53" s="57" t="s">
        <v>66</v>
      </c>
      <c r="E53" s="31"/>
      <c r="F53" s="69"/>
      <c r="G53" s="150"/>
      <c r="H53" s="190"/>
    </row>
    <row r="54" spans="2:8" ht="7.5" customHeight="1" x14ac:dyDescent="0.25">
      <c r="B54" s="202"/>
      <c r="C54" s="37"/>
      <c r="D54" s="57"/>
      <c r="E54" s="31"/>
      <c r="F54" s="69"/>
      <c r="G54" s="150"/>
      <c r="H54" s="190"/>
    </row>
    <row r="55" spans="2:8" ht="27.95" customHeight="1" x14ac:dyDescent="0.25">
      <c r="B55" s="202"/>
      <c r="C55" s="37" t="s">
        <v>67</v>
      </c>
      <c r="D55" s="8" t="s">
        <v>68</v>
      </c>
      <c r="E55" s="31"/>
      <c r="F55" s="69" t="s">
        <v>21</v>
      </c>
      <c r="G55" s="150"/>
      <c r="H55" s="190"/>
    </row>
    <row r="56" spans="2:8" ht="258.60000000000002" customHeight="1" x14ac:dyDescent="0.25">
      <c r="B56" s="202"/>
      <c r="C56" s="37"/>
      <c r="D56" s="80" t="s">
        <v>69</v>
      </c>
      <c r="E56" s="31"/>
      <c r="F56" s="31"/>
      <c r="G56" s="150"/>
      <c r="H56" s="190"/>
    </row>
    <row r="57" spans="2:8" x14ac:dyDescent="0.25">
      <c r="B57" s="203"/>
      <c r="C57" s="38"/>
      <c r="D57" s="11"/>
      <c r="E57" s="32"/>
      <c r="F57" s="70"/>
      <c r="G57" s="151"/>
      <c r="H57" s="191"/>
    </row>
    <row r="58" spans="2:8" ht="7.5" customHeight="1" x14ac:dyDescent="0.25">
      <c r="B58" s="45"/>
      <c r="C58" s="46"/>
    </row>
    <row r="59" spans="2:8" x14ac:dyDescent="0.25">
      <c r="B59" s="204" t="s">
        <v>70</v>
      </c>
      <c r="C59" s="33">
        <v>7.1</v>
      </c>
      <c r="D59" s="13" t="s">
        <v>71</v>
      </c>
      <c r="E59" s="24"/>
      <c r="F59" s="65" t="s">
        <v>72</v>
      </c>
      <c r="G59" s="146"/>
      <c r="H59" s="186" t="str">
        <f>IF(AND(F59="Yes, it is",OR(F62="No", F63="No", F64="No")),Backend!C24,"")</f>
        <v>If a proposal for an innovation or pilot project does not include an realistic assessment of its potential for scaling up or replicating, or a realistic roadmap for scaling up or replication following the conclusion of the project; it will be difficult to establish whether the project will be able achieve the expanded impacts anticipated following the conclusion of the initial project.</v>
      </c>
    </row>
    <row r="60" spans="2:8" x14ac:dyDescent="0.25">
      <c r="B60" s="205"/>
      <c r="C60" s="34"/>
      <c r="D60" s="59" t="s">
        <v>73</v>
      </c>
      <c r="E60" s="56"/>
      <c r="F60" s="66"/>
      <c r="G60" s="147"/>
      <c r="H60" s="187"/>
    </row>
    <row r="61" spans="2:8" ht="7.5" customHeight="1" x14ac:dyDescent="0.25">
      <c r="B61" s="205"/>
      <c r="C61" s="34"/>
      <c r="D61" s="59"/>
      <c r="E61" s="56"/>
      <c r="F61" s="66"/>
      <c r="G61" s="147"/>
      <c r="H61" s="187"/>
    </row>
    <row r="62" spans="2:8" ht="30" x14ac:dyDescent="0.25">
      <c r="B62" s="205"/>
      <c r="C62" s="34" t="s">
        <v>74</v>
      </c>
      <c r="D62" s="15" t="s">
        <v>75</v>
      </c>
      <c r="E62" s="25"/>
      <c r="F62" s="66" t="s">
        <v>7</v>
      </c>
      <c r="G62" s="147"/>
      <c r="H62" s="187"/>
    </row>
    <row r="63" spans="2:8" x14ac:dyDescent="0.25">
      <c r="B63" s="205"/>
      <c r="C63" s="34" t="s">
        <v>76</v>
      </c>
      <c r="D63" s="15" t="s">
        <v>77</v>
      </c>
      <c r="E63" s="25"/>
      <c r="F63" s="66" t="s">
        <v>21</v>
      </c>
      <c r="G63" s="147"/>
      <c r="H63" s="187"/>
    </row>
    <row r="64" spans="2:8" ht="45" x14ac:dyDescent="0.25">
      <c r="B64" s="206"/>
      <c r="C64" s="35" t="s">
        <v>78</v>
      </c>
      <c r="D64" s="17" t="s">
        <v>79</v>
      </c>
      <c r="E64" s="26"/>
      <c r="F64" s="67" t="s">
        <v>11</v>
      </c>
      <c r="G64" s="148"/>
      <c r="H64" s="193"/>
    </row>
    <row r="65" spans="2:8" ht="7.5" customHeight="1" x14ac:dyDescent="0.25"/>
    <row r="66" spans="2:8" ht="30" x14ac:dyDescent="0.25">
      <c r="B66" s="201" t="s">
        <v>80</v>
      </c>
      <c r="C66" s="39">
        <v>8.1</v>
      </c>
      <c r="D66" s="6" t="s">
        <v>81</v>
      </c>
      <c r="E66" s="6"/>
      <c r="F66" s="68" t="s">
        <v>82</v>
      </c>
      <c r="G66" s="149"/>
      <c r="H66" s="189" t="str">
        <f>IF(AND(F66="Yes, it is relevant",F69="No"),Backend!C25,"")</f>
        <v>If the design of a project does not adequately take indigenous, traditional and local knowledge into consideration, it may fail to lead to outputs that are suited to the local context and may even casue the project to have maladaptive outcomes.</v>
      </c>
    </row>
    <row r="67" spans="2:8" x14ac:dyDescent="0.25">
      <c r="B67" s="202"/>
      <c r="C67" s="40"/>
      <c r="D67" s="58" t="s">
        <v>83</v>
      </c>
      <c r="E67" s="58"/>
      <c r="F67" s="69"/>
      <c r="G67" s="150"/>
      <c r="H67" s="190"/>
    </row>
    <row r="68" spans="2:8" ht="7.5" customHeight="1" x14ac:dyDescent="0.25">
      <c r="B68" s="202"/>
      <c r="C68" s="40"/>
      <c r="D68" s="58"/>
      <c r="E68" s="58"/>
      <c r="F68" s="69"/>
      <c r="G68" s="150"/>
      <c r="H68" s="190"/>
    </row>
    <row r="69" spans="2:8" ht="30" x14ac:dyDescent="0.25">
      <c r="B69" s="203"/>
      <c r="C69" s="41" t="s">
        <v>84</v>
      </c>
      <c r="D69" s="11" t="s">
        <v>85</v>
      </c>
      <c r="E69" s="11"/>
      <c r="F69" s="70" t="s">
        <v>21</v>
      </c>
      <c r="G69" s="151"/>
      <c r="H69" s="191"/>
    </row>
    <row r="70" spans="2:8" ht="7.5" customHeight="1" x14ac:dyDescent="0.25"/>
    <row r="71" spans="2:8" ht="29.1" customHeight="1" x14ac:dyDescent="0.25">
      <c r="B71" s="198" t="s">
        <v>86</v>
      </c>
      <c r="C71" s="47">
        <v>9.1</v>
      </c>
      <c r="D71" s="12" t="s">
        <v>87</v>
      </c>
      <c r="E71" s="12"/>
      <c r="F71" s="65" t="s">
        <v>7</v>
      </c>
      <c r="G71" s="146"/>
      <c r="H71" s="186" t="str">
        <f>IF(F74="No",Backend!C26,"")</f>
        <v>If the adaptation benefits expected to be delivered by the proposed project are not adequately described (and quantified to the extent possible), it will be difficult to establish the full benefit that the project is expected to deliver.</v>
      </c>
    </row>
    <row r="72" spans="2:8" x14ac:dyDescent="0.25">
      <c r="B72" s="199"/>
      <c r="C72" s="48"/>
      <c r="D72" s="59" t="s">
        <v>209</v>
      </c>
      <c r="E72" s="89"/>
      <c r="F72" s="66"/>
      <c r="G72" s="147"/>
      <c r="H72" s="187"/>
    </row>
    <row r="73" spans="2:8" ht="7.5" customHeight="1" x14ac:dyDescent="0.25">
      <c r="B73" s="199"/>
      <c r="C73" s="48"/>
      <c r="D73" s="59"/>
      <c r="E73" s="89"/>
      <c r="F73" s="66"/>
      <c r="G73" s="147"/>
      <c r="H73" s="187"/>
    </row>
    <row r="74" spans="2:8" ht="45" customHeight="1" x14ac:dyDescent="0.25">
      <c r="B74" s="200"/>
      <c r="C74" s="49" t="s">
        <v>88</v>
      </c>
      <c r="D74" s="16" t="s">
        <v>89</v>
      </c>
      <c r="E74" s="16"/>
      <c r="F74" s="67" t="s">
        <v>21</v>
      </c>
      <c r="G74" s="148"/>
      <c r="H74" s="140" t="str">
        <f>IF(F74="No",Backend!C27,"")</f>
        <v>If the expected adaptation benefits are unrealistic given the project's activities, it suggests that assumptions made in the planning process are not robust.</v>
      </c>
    </row>
    <row r="75" spans="2:8" ht="7.5" customHeight="1" x14ac:dyDescent="0.25">
      <c r="B75" s="91"/>
      <c r="C75" s="46"/>
      <c r="D75" s="3"/>
      <c r="E75" s="3"/>
    </row>
    <row r="76" spans="2:8" ht="29.1" customHeight="1" x14ac:dyDescent="0.25">
      <c r="B76" s="201" t="s">
        <v>90</v>
      </c>
      <c r="C76" s="39">
        <v>10.1</v>
      </c>
      <c r="D76" s="6" t="s">
        <v>91</v>
      </c>
      <c r="E76" s="6"/>
      <c r="F76" s="68" t="s">
        <v>21</v>
      </c>
      <c r="G76" s="149"/>
      <c r="H76" s="189" t="str">
        <f>IF(F76="No",Backend!C28,"")</f>
        <v>If the proposed project is expected to deliver co-benefits but these are not adequately described (and ideally quantified to the extent possible), it will be difficult to establish the full benefit that the project is expected to deliver.</v>
      </c>
    </row>
    <row r="77" spans="2:8" x14ac:dyDescent="0.25">
      <c r="B77" s="202"/>
      <c r="C77" s="40"/>
      <c r="D77" s="57" t="s">
        <v>210</v>
      </c>
      <c r="E77" s="8"/>
      <c r="F77" s="69"/>
      <c r="G77" s="150"/>
      <c r="H77" s="190"/>
    </row>
    <row r="78" spans="2:8" ht="7.5" customHeight="1" x14ac:dyDescent="0.25">
      <c r="B78" s="202"/>
      <c r="C78" s="40"/>
      <c r="D78" s="57"/>
      <c r="E78" s="8"/>
      <c r="F78" s="69"/>
      <c r="G78" s="150"/>
      <c r="H78" s="197"/>
    </row>
    <row r="79" spans="2:8" ht="30" x14ac:dyDescent="0.25">
      <c r="B79" s="203"/>
      <c r="C79" s="41" t="s">
        <v>92</v>
      </c>
      <c r="D79" s="10" t="s">
        <v>93</v>
      </c>
      <c r="E79" s="10"/>
      <c r="F79" s="70" t="s">
        <v>21</v>
      </c>
      <c r="G79" s="151"/>
      <c r="H79" s="139" t="str">
        <f>IF(F79="No",Backend!C29,"")</f>
        <v>If the expected co-benefits are unrealistic given the project's activities, it suggests that assumptions made in the planning process are not robust.</v>
      </c>
    </row>
    <row r="80" spans="2:8" ht="7.5" customHeight="1" x14ac:dyDescent="0.25">
      <c r="B80" s="91"/>
      <c r="C80" s="46"/>
      <c r="D80" s="3"/>
      <c r="E80" s="3"/>
    </row>
    <row r="81" spans="2:8" ht="30" customHeight="1" x14ac:dyDescent="0.25">
      <c r="B81" s="198" t="s">
        <v>94</v>
      </c>
      <c r="C81" s="47">
        <v>11.1</v>
      </c>
      <c r="D81" s="12" t="s">
        <v>95</v>
      </c>
      <c r="E81" s="12"/>
      <c r="F81" s="65" t="s">
        <v>7</v>
      </c>
      <c r="G81" s="146"/>
      <c r="H81" s="194" t="str">
        <f>IF(OR(F81="No",F84="No"),Backend!C30,"")</f>
        <v>If the proposal does not identify any potential trade-offs caused by the project, or does not adequately address the potential trade-offs identifed; it suggests that trade-offs have not been adequately considered in the design of the projected.</v>
      </c>
    </row>
    <row r="82" spans="2:8" x14ac:dyDescent="0.25">
      <c r="B82" s="199"/>
      <c r="C82" s="48"/>
      <c r="D82" s="59" t="s">
        <v>96</v>
      </c>
      <c r="E82" s="14"/>
      <c r="F82" s="66"/>
      <c r="G82" s="147"/>
      <c r="H82" s="195"/>
    </row>
    <row r="83" spans="2:8" ht="7.5" customHeight="1" x14ac:dyDescent="0.25">
      <c r="B83" s="199"/>
      <c r="C83" s="48"/>
      <c r="D83" s="59"/>
      <c r="E83" s="14"/>
      <c r="F83" s="66"/>
      <c r="G83" s="147"/>
      <c r="H83" s="195"/>
    </row>
    <row r="84" spans="2:8" ht="30" x14ac:dyDescent="0.25">
      <c r="B84" s="199"/>
      <c r="C84" s="48" t="s">
        <v>97</v>
      </c>
      <c r="D84" s="90" t="s">
        <v>98</v>
      </c>
      <c r="E84" s="14"/>
      <c r="F84" s="66" t="s">
        <v>21</v>
      </c>
      <c r="G84" s="147"/>
      <c r="H84" s="195"/>
    </row>
    <row r="85" spans="2:8" ht="7.5" customHeight="1" x14ac:dyDescent="0.25">
      <c r="B85" s="199"/>
      <c r="C85" s="48"/>
      <c r="D85" s="90"/>
      <c r="E85" s="14"/>
      <c r="F85" s="66"/>
      <c r="G85" s="147"/>
      <c r="H85" s="195"/>
    </row>
    <row r="86" spans="2:8" ht="30" x14ac:dyDescent="0.25">
      <c r="B86" s="199"/>
      <c r="C86" s="48">
        <v>11.2</v>
      </c>
      <c r="D86" s="90" t="s">
        <v>99</v>
      </c>
      <c r="E86" s="14"/>
      <c r="F86" s="66" t="s">
        <v>100</v>
      </c>
      <c r="G86" s="147"/>
      <c r="H86" s="192" t="str">
        <f>IF(AND(F86="Yes, it could",OR(F89="No",F90="No")),Backend!C31,"")</f>
        <v>If it is clear that the project developers have not considered the potential for trade-offs being felt outside the immediate project area, there is a risk that the project will inadvertantly have negative impacts outside the project area.</v>
      </c>
    </row>
    <row r="87" spans="2:8" x14ac:dyDescent="0.25">
      <c r="B87" s="199"/>
      <c r="C87" s="48"/>
      <c r="D87" s="59" t="s">
        <v>101</v>
      </c>
      <c r="E87" s="14"/>
      <c r="F87" s="66"/>
      <c r="G87" s="147"/>
      <c r="H87" s="187"/>
    </row>
    <row r="88" spans="2:8" ht="7.5" customHeight="1" x14ac:dyDescent="0.25">
      <c r="B88" s="199"/>
      <c r="C88" s="48"/>
      <c r="D88" s="59"/>
      <c r="E88" s="14"/>
      <c r="F88" s="66"/>
      <c r="G88" s="147"/>
      <c r="H88" s="187"/>
    </row>
    <row r="89" spans="2:8" ht="30" x14ac:dyDescent="0.25">
      <c r="B89" s="199"/>
      <c r="C89" s="48" t="s">
        <v>102</v>
      </c>
      <c r="D89" s="90" t="s">
        <v>103</v>
      </c>
      <c r="E89" s="14"/>
      <c r="F89" s="66"/>
      <c r="G89" s="147"/>
      <c r="H89" s="187"/>
    </row>
    <row r="90" spans="2:8" ht="45" customHeight="1" x14ac:dyDescent="0.25">
      <c r="B90" s="199"/>
      <c r="C90" s="48" t="s">
        <v>104</v>
      </c>
      <c r="D90" s="141" t="s">
        <v>105</v>
      </c>
      <c r="E90" s="14"/>
      <c r="F90" s="66" t="s">
        <v>21</v>
      </c>
      <c r="G90" s="147"/>
      <c r="H90" s="187"/>
    </row>
    <row r="91" spans="2:8" ht="7.5" customHeight="1" x14ac:dyDescent="0.25">
      <c r="B91" s="199"/>
      <c r="C91" s="48"/>
      <c r="D91" s="90"/>
      <c r="E91" s="14"/>
      <c r="F91" s="66"/>
      <c r="G91" s="147"/>
      <c r="H91" s="187"/>
    </row>
    <row r="92" spans="2:8" ht="30" x14ac:dyDescent="0.25">
      <c r="B92" s="199"/>
      <c r="C92" s="48">
        <v>11.3</v>
      </c>
      <c r="D92" s="90" t="s">
        <v>106</v>
      </c>
      <c r="E92" s="14"/>
      <c r="F92" s="66" t="s">
        <v>100</v>
      </c>
      <c r="G92" s="147"/>
      <c r="H92" s="192" t="str">
        <f>IF(AND(F92="Yes, it could",F96="No"),Backend!C31,"")</f>
        <v>If it is clear that the project developers have not considered the potential for trade-offs being felt outside the immediate project area, there is a risk that the project will inadvertantly have negative impacts outside the project area.</v>
      </c>
    </row>
    <row r="93" spans="2:8" ht="60" customHeight="1" x14ac:dyDescent="0.25">
      <c r="B93" s="199"/>
      <c r="C93" s="48"/>
      <c r="D93" s="80" t="s">
        <v>107</v>
      </c>
      <c r="E93" s="14"/>
      <c r="F93" s="66"/>
      <c r="G93" s="147"/>
      <c r="H93" s="187"/>
    </row>
    <row r="94" spans="2:8" x14ac:dyDescent="0.25">
      <c r="B94" s="199"/>
      <c r="C94" s="48"/>
      <c r="D94" s="59" t="s">
        <v>108</v>
      </c>
      <c r="E94" s="14"/>
      <c r="F94" s="66"/>
      <c r="G94" s="147"/>
      <c r="H94" s="187"/>
    </row>
    <row r="95" spans="2:8" ht="7.5" customHeight="1" x14ac:dyDescent="0.25">
      <c r="B95" s="199"/>
      <c r="C95" s="48"/>
      <c r="D95" s="59"/>
      <c r="E95" s="14"/>
      <c r="F95" s="66"/>
      <c r="G95" s="147"/>
      <c r="H95" s="187"/>
    </row>
    <row r="96" spans="2:8" ht="45" customHeight="1" x14ac:dyDescent="0.25">
      <c r="B96" s="200"/>
      <c r="C96" s="49" t="s">
        <v>109</v>
      </c>
      <c r="D96" s="88" t="s">
        <v>110</v>
      </c>
      <c r="E96" s="16"/>
      <c r="F96" s="67" t="s">
        <v>21</v>
      </c>
      <c r="G96" s="148"/>
      <c r="H96" s="193"/>
    </row>
    <row r="97" spans="2:8" ht="7.5" customHeight="1" x14ac:dyDescent="0.25"/>
    <row r="98" spans="2:8" ht="45" x14ac:dyDescent="0.25">
      <c r="B98" s="207" t="s">
        <v>111</v>
      </c>
      <c r="C98" s="39">
        <v>12.1</v>
      </c>
      <c r="D98" s="7" t="s">
        <v>112</v>
      </c>
      <c r="E98" s="7"/>
      <c r="F98" s="68" t="s">
        <v>21</v>
      </c>
      <c r="G98" s="149"/>
      <c r="H98" s="189" t="str">
        <f>IF(F98="No",Backend!C33,"")</f>
        <v>If the proposal does not outline why the approach adopted by the project represents the most cost effective option for achieving the project's objectives, it will be difficult to establish whether the approach proposed represents the most cost effecitve approach available.</v>
      </c>
    </row>
    <row r="99" spans="2:8" ht="45" x14ac:dyDescent="0.25">
      <c r="B99" s="207"/>
      <c r="C99" s="40"/>
      <c r="D99" s="80" t="s">
        <v>113</v>
      </c>
      <c r="E99" s="9"/>
      <c r="F99" s="69"/>
      <c r="G99" s="150"/>
      <c r="H99" s="190"/>
    </row>
    <row r="100" spans="2:8" ht="7.5" customHeight="1" x14ac:dyDescent="0.25">
      <c r="B100" s="207"/>
      <c r="C100" s="40"/>
      <c r="D100" s="9"/>
      <c r="E100" s="9"/>
      <c r="F100" s="69"/>
      <c r="G100" s="150"/>
      <c r="H100" s="190"/>
    </row>
    <row r="101" spans="2:8" ht="45" x14ac:dyDescent="0.25">
      <c r="B101" s="207"/>
      <c r="C101" s="40">
        <v>12.2</v>
      </c>
      <c r="D101" s="9" t="s">
        <v>114</v>
      </c>
      <c r="E101" s="9"/>
      <c r="F101" s="69" t="s">
        <v>21</v>
      </c>
      <c r="G101" s="150"/>
      <c r="H101" s="196" t="str">
        <f>IF(F101="No",Backend!C34,"")</f>
        <v>If the proposal does not provide information about ongoing costs (e.g., infrastructure maintenance, ongoing training costs), it will be difficult to assess whether the project represents value for money in the long-term.</v>
      </c>
    </row>
    <row r="102" spans="2:8" ht="60" x14ac:dyDescent="0.25">
      <c r="B102" s="207"/>
      <c r="C102" s="40"/>
      <c r="D102" s="80" t="s">
        <v>115</v>
      </c>
      <c r="E102" s="9"/>
      <c r="F102" s="69"/>
      <c r="G102" s="150"/>
      <c r="H102" s="190"/>
    </row>
    <row r="103" spans="2:8" x14ac:dyDescent="0.25">
      <c r="B103" s="207"/>
      <c r="C103" s="41"/>
      <c r="D103" s="11"/>
      <c r="E103" s="11"/>
      <c r="F103" s="70"/>
      <c r="G103" s="151"/>
      <c r="H103" s="191"/>
    </row>
    <row r="104" spans="2:8" ht="7.5" customHeight="1" x14ac:dyDescent="0.25"/>
    <row r="105" spans="2:8" ht="29.1" customHeight="1" x14ac:dyDescent="0.25">
      <c r="B105" s="198" t="s">
        <v>116</v>
      </c>
      <c r="C105" s="33">
        <v>13.1</v>
      </c>
      <c r="D105" s="13" t="s">
        <v>117</v>
      </c>
      <c r="E105" s="24"/>
      <c r="F105" s="65" t="s">
        <v>7</v>
      </c>
      <c r="G105" s="154"/>
      <c r="H105" s="186" t="str">
        <f>IF(OR(F105="No",F109="No"),Backend!C35,"")</f>
        <v>If the proposal is not able to describe how it is aligned with existing policies (subnational, national and sectoral), there is a strong risk that it is not aligned with the priorities of subnational and/or national government.</v>
      </c>
    </row>
    <row r="106" spans="2:8" ht="45" customHeight="1" x14ac:dyDescent="0.25">
      <c r="B106" s="199"/>
      <c r="C106" s="34"/>
      <c r="D106" s="72" t="s">
        <v>118</v>
      </c>
      <c r="E106" s="104"/>
      <c r="F106" s="105"/>
      <c r="G106" s="155"/>
      <c r="H106" s="187"/>
    </row>
    <row r="107" spans="2:8" x14ac:dyDescent="0.25">
      <c r="B107" s="199"/>
      <c r="C107" s="34"/>
      <c r="D107" s="59" t="s">
        <v>119</v>
      </c>
      <c r="E107" s="56"/>
      <c r="F107" s="105"/>
      <c r="G107" s="155"/>
      <c r="H107" s="187"/>
    </row>
    <row r="108" spans="2:8" ht="7.5" customHeight="1" x14ac:dyDescent="0.25">
      <c r="B108" s="199"/>
      <c r="C108" s="34"/>
      <c r="D108" s="59"/>
      <c r="E108" s="56"/>
      <c r="F108" s="105"/>
      <c r="G108" s="155"/>
      <c r="H108" s="187"/>
    </row>
    <row r="109" spans="2:8" s="3" customFormat="1" ht="30" customHeight="1" x14ac:dyDescent="0.25">
      <c r="B109" s="199"/>
      <c r="C109" s="34" t="s">
        <v>120</v>
      </c>
      <c r="D109" s="14" t="s">
        <v>121</v>
      </c>
      <c r="E109" s="19"/>
      <c r="F109" s="66" t="s">
        <v>21</v>
      </c>
      <c r="G109" s="156"/>
      <c r="H109" s="187"/>
    </row>
    <row r="110" spans="2:8" s="3" customFormat="1" ht="7.5" customHeight="1" x14ac:dyDescent="0.25">
      <c r="B110" s="199"/>
      <c r="C110" s="34"/>
      <c r="D110" s="14"/>
      <c r="E110" s="19"/>
      <c r="F110" s="66"/>
      <c r="G110" s="156"/>
      <c r="H110" s="188"/>
    </row>
    <row r="111" spans="2:8" ht="75" x14ac:dyDescent="0.25">
      <c r="B111" s="200"/>
      <c r="C111" s="35">
        <v>13.2</v>
      </c>
      <c r="D111" s="16" t="s">
        <v>122</v>
      </c>
      <c r="E111" s="26"/>
      <c r="F111" s="67" t="s">
        <v>21</v>
      </c>
      <c r="G111" s="157"/>
      <c r="H111" s="134" t="str">
        <f>IF(F111="No",Backend!C36,"")</f>
        <v>If the proposal does not include measures for securing the buy-in of relevant government entities, there is a risk that government entities will fail to engage in or support the project, which is likely to negatively affect its ability to achieve its objectives and maintain them following the project's conclusion.</v>
      </c>
    </row>
    <row r="112" spans="2:8" ht="7.5" customHeight="1" x14ac:dyDescent="0.25"/>
    <row r="113" spans="2:8" ht="30" x14ac:dyDescent="0.25">
      <c r="B113" s="201" t="s">
        <v>123</v>
      </c>
      <c r="C113" s="39">
        <v>14.1</v>
      </c>
      <c r="D113" s="7" t="s">
        <v>124</v>
      </c>
      <c r="E113" s="7"/>
      <c r="F113" s="68" t="s">
        <v>7</v>
      </c>
      <c r="G113" s="149"/>
      <c r="H113" s="189" t="str">
        <f>IF(OR(F113="No",F116="No",F117="No"),Backend!C37,"")</f>
        <v>If project developers have not considered how the proposed project will interact with other interventions being implemented in the project area, it is unlikely that projects will be able to foster potential synergies between the projects and will increase the risk that there will be overlap between projects and/or projects will actively undermine each other.</v>
      </c>
    </row>
    <row r="114" spans="2:8" x14ac:dyDescent="0.25">
      <c r="B114" s="202"/>
      <c r="C114" s="40"/>
      <c r="D114" s="57" t="s">
        <v>125</v>
      </c>
      <c r="E114" s="57"/>
      <c r="F114" s="69"/>
      <c r="G114" s="150"/>
      <c r="H114" s="190"/>
    </row>
    <row r="115" spans="2:8" ht="7.5" customHeight="1" x14ac:dyDescent="0.25">
      <c r="B115" s="202"/>
      <c r="C115" s="40"/>
      <c r="D115" s="57"/>
      <c r="E115" s="57"/>
      <c r="F115" s="69"/>
      <c r="G115" s="150"/>
      <c r="H115" s="190"/>
    </row>
    <row r="116" spans="2:8" ht="30" x14ac:dyDescent="0.25">
      <c r="B116" s="202"/>
      <c r="C116" s="40" t="s">
        <v>126</v>
      </c>
      <c r="D116" s="9" t="s">
        <v>127</v>
      </c>
      <c r="E116" s="9"/>
      <c r="F116" s="69" t="s">
        <v>7</v>
      </c>
      <c r="G116" s="150"/>
      <c r="H116" s="190"/>
    </row>
    <row r="117" spans="2:8" ht="30" x14ac:dyDescent="0.25">
      <c r="B117" s="203"/>
      <c r="C117" s="41" t="s">
        <v>128</v>
      </c>
      <c r="D117" s="11" t="s">
        <v>129</v>
      </c>
      <c r="E117" s="11"/>
      <c r="F117" s="70" t="s">
        <v>21</v>
      </c>
      <c r="G117" s="151"/>
      <c r="H117" s="191"/>
    </row>
    <row r="118" spans="2:8" ht="7.5" customHeight="1" x14ac:dyDescent="0.25"/>
    <row r="119" spans="2:8" ht="30" x14ac:dyDescent="0.25">
      <c r="B119" s="198" t="s">
        <v>130</v>
      </c>
      <c r="C119" s="47">
        <v>15.1</v>
      </c>
      <c r="D119" s="13" t="s">
        <v>131</v>
      </c>
      <c r="E119" s="13"/>
      <c r="F119" s="65" t="s">
        <v>7</v>
      </c>
      <c r="G119" s="146"/>
      <c r="H119" s="186" t="str">
        <f>IF(OR(F119="No",F122="No",F123="No"),Backend!C38,"")</f>
        <v>If the proposal does not demonstrate that risks that threaten the successful implementation of the project have been adequately identified by the developers and considered in the project's design, there is an increased likelihood that the project will be unable to achieve its objectives.</v>
      </c>
    </row>
    <row r="120" spans="2:8" x14ac:dyDescent="0.25">
      <c r="B120" s="199"/>
      <c r="C120" s="48"/>
      <c r="D120" s="59" t="s">
        <v>132</v>
      </c>
      <c r="E120" s="59"/>
      <c r="F120" s="66"/>
      <c r="G120" s="147"/>
      <c r="H120" s="187"/>
    </row>
    <row r="121" spans="2:8" ht="7.5" customHeight="1" x14ac:dyDescent="0.25">
      <c r="B121" s="199"/>
      <c r="C121" s="48"/>
      <c r="D121" s="59"/>
      <c r="E121" s="59"/>
      <c r="F121" s="66"/>
      <c r="G121" s="147"/>
      <c r="H121" s="187"/>
    </row>
    <row r="122" spans="2:8" s="43" customFormat="1" ht="30" customHeight="1" x14ac:dyDescent="0.25">
      <c r="B122" s="199"/>
      <c r="C122" s="48" t="s">
        <v>133</v>
      </c>
      <c r="D122" s="48" t="s">
        <v>134</v>
      </c>
      <c r="E122" s="42"/>
      <c r="F122" s="66" t="s">
        <v>7</v>
      </c>
      <c r="G122" s="153"/>
      <c r="H122" s="187"/>
    </row>
    <row r="123" spans="2:8" ht="30" x14ac:dyDescent="0.25">
      <c r="B123" s="200"/>
      <c r="C123" s="49" t="s">
        <v>135</v>
      </c>
      <c r="D123" s="17" t="s">
        <v>136</v>
      </c>
      <c r="E123" s="17"/>
      <c r="F123" s="67" t="s">
        <v>21</v>
      </c>
      <c r="G123" s="148"/>
      <c r="H123" s="193"/>
    </row>
    <row r="124" spans="2:8" ht="7.5" customHeight="1" x14ac:dyDescent="0.25"/>
    <row r="125" spans="2:8" ht="30" x14ac:dyDescent="0.25">
      <c r="B125" s="201" t="s">
        <v>137</v>
      </c>
      <c r="C125" s="39">
        <v>16.100000000000001</v>
      </c>
      <c r="D125" s="7" t="s">
        <v>138</v>
      </c>
      <c r="E125" s="7"/>
      <c r="F125" s="68" t="s">
        <v>7</v>
      </c>
      <c r="G125" s="149"/>
      <c r="H125" s="189" t="str">
        <f>IF(OR(F125="No",F128="No"),Backend!C39,"")</f>
        <v xml:space="preserve">If the proposal is not able to demonstrate that implementing organisations are qualified to fulfil their roles and responsibilities in the project, there is a risk that these organisations will not possess the requisit capabilities and/or experience to implement their aspects of the project to a high standard. </v>
      </c>
    </row>
    <row r="126" spans="2:8" x14ac:dyDescent="0.25">
      <c r="B126" s="202"/>
      <c r="C126" s="40"/>
      <c r="D126" s="57" t="s">
        <v>139</v>
      </c>
      <c r="E126" s="57"/>
      <c r="F126" s="69"/>
      <c r="G126" s="150"/>
      <c r="H126" s="190"/>
    </row>
    <row r="127" spans="2:8" ht="7.5" customHeight="1" x14ac:dyDescent="0.25">
      <c r="B127" s="202"/>
      <c r="C127" s="40"/>
      <c r="D127" s="57"/>
      <c r="E127" s="57"/>
      <c r="F127" s="69"/>
      <c r="G127" s="150"/>
      <c r="H127" s="190"/>
    </row>
    <row r="128" spans="2:8" ht="30" x14ac:dyDescent="0.25">
      <c r="B128" s="202"/>
      <c r="C128" s="40" t="s">
        <v>140</v>
      </c>
      <c r="D128" s="9" t="s">
        <v>141</v>
      </c>
      <c r="E128" s="9"/>
      <c r="F128" s="69" t="s">
        <v>21</v>
      </c>
      <c r="G128" s="150"/>
      <c r="H128" s="190"/>
    </row>
    <row r="129" spans="2:8" ht="7.5" customHeight="1" x14ac:dyDescent="0.25">
      <c r="B129" s="202"/>
      <c r="C129" s="40"/>
      <c r="D129" s="9"/>
      <c r="E129" s="9"/>
      <c r="F129" s="69"/>
      <c r="G129" s="150"/>
      <c r="H129" s="190"/>
    </row>
    <row r="130" spans="2:8" ht="30" x14ac:dyDescent="0.25">
      <c r="B130" s="203"/>
      <c r="C130" s="41">
        <v>16.2</v>
      </c>
      <c r="D130" s="11" t="s">
        <v>142</v>
      </c>
      <c r="E130" s="11"/>
      <c r="F130" s="70" t="s">
        <v>21</v>
      </c>
      <c r="G130" s="151"/>
      <c r="H130" s="191"/>
    </row>
    <row r="131" spans="2:8" ht="7.5" customHeight="1" x14ac:dyDescent="0.25"/>
    <row r="132" spans="2:8" ht="30" x14ac:dyDescent="0.25">
      <c r="B132" s="198" t="s">
        <v>143</v>
      </c>
      <c r="C132" s="47">
        <v>17.100000000000001</v>
      </c>
      <c r="D132" s="13" t="s">
        <v>144</v>
      </c>
      <c r="E132" s="13"/>
      <c r="F132" s="65" t="s">
        <v>7</v>
      </c>
      <c r="G132" s="146"/>
      <c r="H132" s="186" t="str">
        <f>IF(OR(F132="No",F136="No",F137="No"),Backend!C40,"")</f>
        <v xml:space="preserve">If the budget included in the proposal is not sufficiently detailed or not realistic, it increases the risk that certain activities under the project will be over or underfunded. This will decrease the project implementers overall ability to be effective with the budget they have been allocated. </v>
      </c>
    </row>
    <row r="133" spans="2:8" ht="30" x14ac:dyDescent="0.25">
      <c r="B133" s="199"/>
      <c r="C133" s="48"/>
      <c r="D133" s="80" t="s">
        <v>145</v>
      </c>
      <c r="E133" s="15"/>
      <c r="F133" s="66"/>
      <c r="G133" s="147"/>
      <c r="H133" s="187"/>
    </row>
    <row r="134" spans="2:8" x14ac:dyDescent="0.25">
      <c r="B134" s="199"/>
      <c r="C134" s="48"/>
      <c r="D134" s="59" t="s">
        <v>146</v>
      </c>
      <c r="E134" s="59"/>
      <c r="F134" s="66"/>
      <c r="G134" s="147"/>
      <c r="H134" s="187"/>
    </row>
    <row r="135" spans="2:8" ht="7.5" customHeight="1" x14ac:dyDescent="0.25">
      <c r="B135" s="199"/>
      <c r="C135" s="48"/>
      <c r="D135" s="59"/>
      <c r="E135" s="59"/>
      <c r="F135" s="66"/>
      <c r="G135" s="147"/>
      <c r="H135" s="187"/>
    </row>
    <row r="136" spans="2:8" s="3" customFormat="1" ht="30" customHeight="1" x14ac:dyDescent="0.25">
      <c r="B136" s="199"/>
      <c r="C136" s="48" t="s">
        <v>147</v>
      </c>
      <c r="D136" s="14" t="s">
        <v>148</v>
      </c>
      <c r="E136" s="14"/>
      <c r="F136" s="66" t="s">
        <v>21</v>
      </c>
      <c r="G136" s="152"/>
      <c r="H136" s="187"/>
    </row>
    <row r="137" spans="2:8" ht="30" x14ac:dyDescent="0.25">
      <c r="B137" s="199"/>
      <c r="C137" s="48" t="s">
        <v>149</v>
      </c>
      <c r="D137" s="15" t="s">
        <v>150</v>
      </c>
      <c r="E137" s="15"/>
      <c r="F137" s="66" t="s">
        <v>7</v>
      </c>
      <c r="G137" s="147"/>
      <c r="H137" s="187"/>
    </row>
    <row r="138" spans="2:8" ht="7.5" customHeight="1" x14ac:dyDescent="0.25">
      <c r="B138" s="199"/>
      <c r="C138" s="48"/>
      <c r="D138" s="15"/>
      <c r="E138" s="15"/>
      <c r="F138" s="66"/>
      <c r="G138" s="147"/>
      <c r="H138" s="188"/>
    </row>
    <row r="139" spans="2:8" ht="60" customHeight="1" x14ac:dyDescent="0.25">
      <c r="B139" s="200"/>
      <c r="C139" s="49">
        <v>17.2</v>
      </c>
      <c r="D139" s="49" t="s">
        <v>151</v>
      </c>
      <c r="E139" s="17"/>
      <c r="F139" s="67" t="s">
        <v>21</v>
      </c>
      <c r="G139" s="148"/>
      <c r="H139" s="134" t="str">
        <f>IF(F139="No",Backend!C41,"")</f>
        <v>If the workplan included in the proposal is unclear, realistic or unaligned with other aspects of the proposal, it suggests that the process for implementing the project has been poorly planned. This increases the risk that deliverables will be late or not delivered.</v>
      </c>
    </row>
    <row r="140" spans="2:8" ht="7.5" customHeight="1" x14ac:dyDescent="0.25"/>
    <row r="141" spans="2:8" ht="30" x14ac:dyDescent="0.25">
      <c r="B141" s="201" t="s">
        <v>152</v>
      </c>
      <c r="C141" s="39">
        <v>18.100000000000001</v>
      </c>
      <c r="D141" s="6" t="s">
        <v>153</v>
      </c>
      <c r="E141" s="6"/>
      <c r="F141" s="68" t="s">
        <v>7</v>
      </c>
      <c r="G141" s="149"/>
      <c r="H141" s="189" t="str">
        <f>IF(OR(F141="No",F143="No",F145="No",F148="No"),Backend!C42,"")</f>
        <v>If stakeholders have not been adequately engaged in the project's development or will not be adequately engaged in the project's implementation, there is an increased risk that the project will either (a) fail to address their adaptation needs, or (b) may increase their vulnerability to climate impacts.</v>
      </c>
    </row>
    <row r="142" spans="2:8" ht="7.5" customHeight="1" x14ac:dyDescent="0.25">
      <c r="B142" s="202"/>
      <c r="C142" s="40"/>
      <c r="D142" s="8"/>
      <c r="E142" s="8"/>
      <c r="F142" s="69"/>
      <c r="G142" s="150"/>
      <c r="H142" s="190"/>
    </row>
    <row r="143" spans="2:8" ht="45" x14ac:dyDescent="0.25">
      <c r="B143" s="202"/>
      <c r="C143" s="40">
        <v>18.2</v>
      </c>
      <c r="D143" s="8" t="s">
        <v>154</v>
      </c>
      <c r="E143" s="8"/>
      <c r="F143" s="69" t="s">
        <v>7</v>
      </c>
      <c r="G143" s="150"/>
      <c r="H143" s="190"/>
    </row>
    <row r="144" spans="2:8" ht="7.5" customHeight="1" x14ac:dyDescent="0.25">
      <c r="B144" s="202"/>
      <c r="C144" s="40"/>
      <c r="D144" s="8"/>
      <c r="E144" s="8"/>
      <c r="F144" s="69"/>
      <c r="G144" s="150"/>
      <c r="H144" s="190"/>
    </row>
    <row r="145" spans="2:8" ht="30" x14ac:dyDescent="0.25">
      <c r="B145" s="202"/>
      <c r="C145" s="40">
        <v>18.3</v>
      </c>
      <c r="D145" s="8" t="s">
        <v>155</v>
      </c>
      <c r="E145" s="8"/>
      <c r="F145" s="69" t="s">
        <v>21</v>
      </c>
      <c r="G145" s="150"/>
      <c r="H145" s="190"/>
    </row>
    <row r="146" spans="2:8" x14ac:dyDescent="0.25">
      <c r="B146" s="202"/>
      <c r="C146" s="40"/>
      <c r="D146" s="57" t="s">
        <v>156</v>
      </c>
      <c r="E146" s="57"/>
      <c r="F146" s="69"/>
      <c r="G146" s="150"/>
      <c r="H146" s="190"/>
    </row>
    <row r="147" spans="2:8" ht="7.5" customHeight="1" x14ac:dyDescent="0.25">
      <c r="B147" s="202"/>
      <c r="C147" s="40"/>
      <c r="D147" s="57"/>
      <c r="E147" s="57"/>
      <c r="F147" s="69"/>
      <c r="G147" s="150"/>
      <c r="H147" s="190"/>
    </row>
    <row r="148" spans="2:8" ht="30" x14ac:dyDescent="0.25">
      <c r="B148" s="203"/>
      <c r="C148" s="41" t="s">
        <v>157</v>
      </c>
      <c r="D148" s="10" t="s">
        <v>158</v>
      </c>
      <c r="E148" s="10"/>
      <c r="F148" s="70" t="s">
        <v>7</v>
      </c>
      <c r="G148" s="151"/>
      <c r="H148" s="191"/>
    </row>
    <row r="149" spans="2:8" ht="7.5" customHeight="1" x14ac:dyDescent="0.25"/>
    <row r="150" spans="2:8" ht="30" customHeight="1" x14ac:dyDescent="0.25">
      <c r="B150" s="198" t="s">
        <v>183</v>
      </c>
      <c r="C150" s="103">
        <v>19.100000000000001</v>
      </c>
      <c r="D150" s="47" t="s">
        <v>159</v>
      </c>
      <c r="E150" s="47"/>
      <c r="F150" s="65" t="s">
        <v>7</v>
      </c>
      <c r="G150" s="146"/>
      <c r="H150" s="186" t="str">
        <f>IF(OR(F150="No",F153="No",F154="No"),Backend!C43,"")</f>
        <v>If a proposal does not identify gender inequalities or attempt to address gender inequalities identified, there is an increased risk that the project will reinforce or exacerbate existing inequalities.</v>
      </c>
    </row>
    <row r="151" spans="2:8" ht="15" customHeight="1" x14ac:dyDescent="0.25">
      <c r="B151" s="199"/>
      <c r="C151" s="48"/>
      <c r="D151" s="59" t="s">
        <v>146</v>
      </c>
      <c r="E151" s="48"/>
      <c r="F151" s="66"/>
      <c r="G151" s="147"/>
      <c r="H151" s="187"/>
    </row>
    <row r="152" spans="2:8" ht="7.5" customHeight="1" x14ac:dyDescent="0.25">
      <c r="B152" s="199"/>
      <c r="C152" s="48"/>
      <c r="D152" s="59"/>
      <c r="E152" s="48"/>
      <c r="F152" s="66"/>
      <c r="G152" s="147"/>
      <c r="H152" s="187"/>
    </row>
    <row r="153" spans="2:8" ht="30" x14ac:dyDescent="0.25">
      <c r="B153" s="199"/>
      <c r="C153" s="48" t="s">
        <v>160</v>
      </c>
      <c r="D153" s="48" t="s">
        <v>161</v>
      </c>
      <c r="E153" s="48"/>
      <c r="F153" s="66" t="s">
        <v>7</v>
      </c>
      <c r="G153" s="147"/>
      <c r="H153" s="187"/>
    </row>
    <row r="154" spans="2:8" ht="30" x14ac:dyDescent="0.25">
      <c r="B154" s="199"/>
      <c r="C154" s="48" t="s">
        <v>162</v>
      </c>
      <c r="D154" s="48" t="s">
        <v>163</v>
      </c>
      <c r="E154" s="48"/>
      <c r="F154" s="66" t="s">
        <v>21</v>
      </c>
      <c r="G154" s="147"/>
      <c r="H154" s="187"/>
    </row>
    <row r="155" spans="2:8" ht="7.5" customHeight="1" x14ac:dyDescent="0.25">
      <c r="B155" s="199"/>
      <c r="C155" s="48"/>
      <c r="D155" s="48"/>
      <c r="E155" s="48"/>
      <c r="F155" s="66"/>
      <c r="G155" s="147"/>
      <c r="H155" s="188"/>
    </row>
    <row r="156" spans="2:8" ht="15" customHeight="1" x14ac:dyDescent="0.25">
      <c r="B156" s="199"/>
      <c r="C156" s="48">
        <v>19.2</v>
      </c>
      <c r="D156" s="48" t="s">
        <v>164</v>
      </c>
      <c r="E156" s="48"/>
      <c r="F156" s="66" t="s">
        <v>170</v>
      </c>
      <c r="G156" s="147"/>
      <c r="H156" s="192" t="str">
        <f>IF(AND(F156="Yes, it does",F159="No"),Backend!C43,"")</f>
        <v>If a proposal does not identify gender inequalities or attempt to address gender inequalities identified, there is an increased risk that the project will reinforce or exacerbate existing inequalities.</v>
      </c>
    </row>
    <row r="157" spans="2:8" ht="15" customHeight="1" x14ac:dyDescent="0.25">
      <c r="B157" s="199"/>
      <c r="C157" s="48"/>
      <c r="D157" s="59" t="s">
        <v>165</v>
      </c>
      <c r="E157" s="48"/>
      <c r="F157" s="66"/>
      <c r="G157" s="147"/>
      <c r="H157" s="187"/>
    </row>
    <row r="158" spans="2:8" ht="7.5" customHeight="1" x14ac:dyDescent="0.25">
      <c r="B158" s="199"/>
      <c r="C158" s="48"/>
      <c r="D158" s="59"/>
      <c r="E158" s="48"/>
      <c r="F158" s="66"/>
      <c r="G158" s="147"/>
      <c r="H158" s="187"/>
    </row>
    <row r="159" spans="2:8" ht="30" x14ac:dyDescent="0.25">
      <c r="B159" s="200"/>
      <c r="C159" s="49" t="s">
        <v>166</v>
      </c>
      <c r="D159" s="49" t="s">
        <v>167</v>
      </c>
      <c r="E159" s="49"/>
      <c r="F159" s="67" t="s">
        <v>21</v>
      </c>
      <c r="G159" s="148"/>
      <c r="H159" s="193"/>
    </row>
  </sheetData>
  <sheetProtection sheet="1" objects="1" scenarios="1"/>
  <mergeCells count="46">
    <mergeCell ref="H59:H64"/>
    <mergeCell ref="C2:D2"/>
    <mergeCell ref="B31:B38"/>
    <mergeCell ref="H18:H21"/>
    <mergeCell ref="B40:B50"/>
    <mergeCell ref="H23:H26"/>
    <mergeCell ref="B3:B11"/>
    <mergeCell ref="B13:B21"/>
    <mergeCell ref="B23:B29"/>
    <mergeCell ref="H27:H29"/>
    <mergeCell ref="H31:H38"/>
    <mergeCell ref="H3:H11"/>
    <mergeCell ref="H47:H50"/>
    <mergeCell ref="H13:H17"/>
    <mergeCell ref="H66:H69"/>
    <mergeCell ref="B150:B159"/>
    <mergeCell ref="B52:B57"/>
    <mergeCell ref="B59:B64"/>
    <mergeCell ref="B66:B69"/>
    <mergeCell ref="B105:B111"/>
    <mergeCell ref="B113:B117"/>
    <mergeCell ref="B119:B123"/>
    <mergeCell ref="B98:B103"/>
    <mergeCell ref="B71:B74"/>
    <mergeCell ref="B76:B79"/>
    <mergeCell ref="B81:B96"/>
    <mergeCell ref="B125:B130"/>
    <mergeCell ref="B132:B139"/>
    <mergeCell ref="B141:B148"/>
    <mergeCell ref="H52:H57"/>
    <mergeCell ref="H40:H46"/>
    <mergeCell ref="H132:H138"/>
    <mergeCell ref="H141:H148"/>
    <mergeCell ref="H156:H159"/>
    <mergeCell ref="H150:H155"/>
    <mergeCell ref="H113:H117"/>
    <mergeCell ref="H105:H110"/>
    <mergeCell ref="H119:H123"/>
    <mergeCell ref="H125:H130"/>
    <mergeCell ref="H92:H96"/>
    <mergeCell ref="H81:H85"/>
    <mergeCell ref="H86:H91"/>
    <mergeCell ref="H98:H100"/>
    <mergeCell ref="H101:H103"/>
    <mergeCell ref="H71:H73"/>
    <mergeCell ref="H76:H78"/>
  </mergeCells>
  <conditionalFormatting sqref="H13">
    <cfRule type="cellIs" priority="1" operator="greaterThan">
      <formula>0</formula>
    </cfRule>
    <cfRule type="iconSet" priority="2">
      <iconSet iconSet="3Symbols">
        <cfvo type="percent" val="0"/>
        <cfvo type="percent" val="33"/>
        <cfvo type="percent" val="67"/>
      </iconSet>
    </cfRule>
  </conditionalFormatting>
  <conditionalFormatting sqref="H18:H21">
    <cfRule type="cellIs" priority="3" operator="greaterThan">
      <formula>0</formula>
    </cfRule>
    <cfRule type="iconSet" priority="4">
      <iconSet iconSet="3Symbols">
        <cfvo type="percent" val="0"/>
        <cfvo type="percent" val="33"/>
        <cfvo type="percent" val="67"/>
      </iconSet>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A950E99-E8B6-4D3F-B844-61162EBC5592}">
          <x14:formula1>
            <xm:f>Backend!$B$5:$B$7</xm:f>
          </x14:formula1>
          <xm:sqref>F23 F150:F155 F84 F89 F96 F81 F79 F76 F71 F74 F132 F109:F110 F136:F138 F119 F113 F148 F105 F40 F31 F157:F159</xm:sqref>
        </x14:dataValidation>
        <x14:dataValidation type="list" allowBlank="1" showInputMessage="1" showErrorMessage="1" xr:uid="{8CDB988E-0945-4450-AD8D-F8701C7958D7}">
          <x14:formula1>
            <xm:f>Backend!$D$5:$D$7</xm:f>
          </x14:formula1>
          <xm:sqref>F66</xm:sqref>
        </x14:dataValidation>
        <x14:dataValidation type="list" allowBlank="1" showInputMessage="1" showErrorMessage="1" xr:uid="{8D293D50-A47A-40CF-AC13-CB87F3BF4196}">
          <x14:formula1>
            <xm:f>Backend!$G$5:$G$7</xm:f>
          </x14:formula1>
          <xm:sqref>F59</xm:sqref>
        </x14:dataValidation>
        <x14:dataValidation type="list" allowBlank="1" showInputMessage="1" showErrorMessage="1" xr:uid="{7FA7223B-4855-463D-8985-4B3238F31955}">
          <x14:formula1>
            <xm:f>Backend!$E$5:$E$7</xm:f>
          </x14:formula1>
          <xm:sqref>F47 F156</xm:sqref>
        </x14:dataValidation>
        <x14:dataValidation type="list" allowBlank="1" showInputMessage="1" showErrorMessage="1" xr:uid="{AAA7774A-626F-4C2F-B9E2-3663A31F53EA}">
          <x14:formula1>
            <xm:f>Backend!$F$5:$F$7</xm:f>
          </x14:formula1>
          <xm:sqref>F86 F92</xm:sqref>
        </x14:dataValidation>
        <x14:dataValidation type="list" allowBlank="1" showInputMessage="1" showErrorMessage="1" xr:uid="{93EE1AAC-F0F9-476E-9769-A72EDD3DC71D}">
          <x14:formula1>
            <xm:f>Backend!$C$5:$C$7</xm:f>
          </x14:formula1>
          <xm:sqref>F50 F111 F69 F52:F55 F116:F117 F57 F122:F123 F125 F128:F130 F139 F141:F145 F13:F21 F34:F38 F26:F29 F3:F11 F43:F46 F62:F64 F98:F104 F90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222B6-10C6-4789-B835-95071463905E}">
  <dimension ref="B1:S35"/>
  <sheetViews>
    <sheetView zoomScale="70" zoomScaleNormal="70" workbookViewId="0">
      <selection activeCell="S63" sqref="S63"/>
    </sheetView>
  </sheetViews>
  <sheetFormatPr defaultColWidth="8.7109375" defaultRowHeight="15" x14ac:dyDescent="0.25"/>
  <cols>
    <col min="1" max="1" width="8.7109375" style="1"/>
    <col min="2" max="3" width="15.5703125" style="1" customWidth="1"/>
    <col min="4" max="4" width="54.5703125" style="1" bestFit="1" customWidth="1"/>
    <col min="5" max="18" width="10.5703125" style="1" hidden="1" customWidth="1"/>
    <col min="19" max="19" width="38.28515625" style="64" customWidth="1"/>
    <col min="20" max="20" width="8.7109375" style="1"/>
    <col min="21" max="21" width="18.28515625" style="1" customWidth="1"/>
    <col min="22" max="22" width="8.7109375" style="1" customWidth="1"/>
    <col min="23" max="16384" width="8.7109375" style="1"/>
  </cols>
  <sheetData>
    <row r="1" spans="2:19" ht="15.75" thickBot="1" x14ac:dyDescent="0.3"/>
    <row r="2" spans="2:19" ht="15.75" thickBot="1" x14ac:dyDescent="0.3">
      <c r="E2" s="237" t="s">
        <v>168</v>
      </c>
      <c r="F2" s="238"/>
      <c r="G2" s="238"/>
      <c r="H2" s="238"/>
      <c r="I2" s="238"/>
      <c r="J2" s="238"/>
      <c r="K2" s="238"/>
      <c r="L2" s="238"/>
      <c r="M2" s="238"/>
      <c r="N2" s="238"/>
      <c r="O2" s="87"/>
      <c r="P2" s="239" t="s">
        <v>169</v>
      </c>
      <c r="Q2" s="239"/>
      <c r="R2" s="240"/>
    </row>
    <row r="3" spans="2:19" ht="37.5" thickBot="1" x14ac:dyDescent="0.3">
      <c r="D3" s="109" t="s">
        <v>0</v>
      </c>
      <c r="E3" s="110" t="s">
        <v>7</v>
      </c>
      <c r="F3" s="110" t="s">
        <v>11</v>
      </c>
      <c r="G3" s="110" t="s">
        <v>21</v>
      </c>
      <c r="H3" s="110" t="s">
        <v>72</v>
      </c>
      <c r="I3" s="110" t="s">
        <v>170</v>
      </c>
      <c r="J3" s="110" t="s">
        <v>82</v>
      </c>
      <c r="K3" s="110" t="s">
        <v>100</v>
      </c>
      <c r="L3" s="110" t="s">
        <v>171</v>
      </c>
      <c r="M3" s="110" t="s">
        <v>60</v>
      </c>
      <c r="N3" s="110" t="s">
        <v>172</v>
      </c>
      <c r="O3" s="110" t="s">
        <v>173</v>
      </c>
      <c r="P3" s="110" t="s">
        <v>174</v>
      </c>
      <c r="Q3" s="110" t="s">
        <v>175</v>
      </c>
      <c r="R3" s="111" t="s">
        <v>176</v>
      </c>
      <c r="S3" s="112" t="s">
        <v>177</v>
      </c>
    </row>
    <row r="4" spans="2:19" s="63" customFormat="1" ht="20.25" customHeight="1" x14ac:dyDescent="0.25">
      <c r="B4" s="229" t="s">
        <v>178</v>
      </c>
      <c r="C4" s="230"/>
      <c r="D4" s="113" t="s">
        <v>5</v>
      </c>
      <c r="E4" s="114">
        <f>COUNTIF('Assessment Tool'!$F$3:$F$11,E$3)</f>
        <v>2</v>
      </c>
      <c r="F4" s="115">
        <f>COUNTIF('Assessment Tool'!$F$3:$F$11,F$3)</f>
        <v>1</v>
      </c>
      <c r="G4" s="116">
        <f>COUNTIF('Assessment Tool'!$F$3:$F$11,G$3)</f>
        <v>1</v>
      </c>
      <c r="H4" s="115">
        <f>COUNTIF('Assessment Tool'!$F$3:$F$11,H$3)</f>
        <v>0</v>
      </c>
      <c r="I4" s="114">
        <f>COUNTIF('Assessment Tool'!$F$3:$F$11,I$3)</f>
        <v>0</v>
      </c>
      <c r="J4" s="115">
        <f>COUNTIF('Assessment Tool'!$F$3:$F$11,J$3)</f>
        <v>0</v>
      </c>
      <c r="K4" s="114">
        <f>COUNTIF('Assessment Tool'!$F$3:$F$11,K$3)</f>
        <v>0</v>
      </c>
      <c r="L4" s="115">
        <f>COUNTIF('Assessment Tool'!$F$3:$F$11,L$3)</f>
        <v>0</v>
      </c>
      <c r="M4" s="114">
        <f>COUNTIF('Assessment Tool'!$F$3:$F$11,M$3)</f>
        <v>0</v>
      </c>
      <c r="N4" s="115">
        <f>COUNTIF('Assessment Tool'!$F$3:$F$11,N$3)</f>
        <v>0</v>
      </c>
      <c r="O4" s="114">
        <f>COUNTIF('Assessment Tool'!$F$3:$F$11,O$3)</f>
        <v>0</v>
      </c>
      <c r="P4" s="117">
        <f t="shared" ref="P4:P22" si="0">SUM(E4:N4)</f>
        <v>4</v>
      </c>
      <c r="Q4" s="118">
        <f t="shared" ref="Q4:Q22" si="1">SUM(E4:G4)</f>
        <v>4</v>
      </c>
      <c r="R4" s="117">
        <f t="shared" ref="R4:R22" si="2">(E4*1)+(F4*0.5)</f>
        <v>2.5</v>
      </c>
      <c r="S4" s="119">
        <f t="shared" ref="S4:S22" si="3">IFERROR(R4/Q4,IF(L4=1,"Element not relevant to project", IF(N4=1,"Element not relevant to project","not filled")))</f>
        <v>0.625</v>
      </c>
    </row>
    <row r="5" spans="2:19" s="63" customFormat="1" ht="20.100000000000001" customHeight="1" x14ac:dyDescent="0.25">
      <c r="B5" s="231"/>
      <c r="C5" s="232"/>
      <c r="D5" s="94" t="s">
        <v>16</v>
      </c>
      <c r="E5" s="73">
        <f>COUNTIF('Assessment Tool'!$F$13:$F$21,E$3)</f>
        <v>2</v>
      </c>
      <c r="F5" s="74">
        <f>COUNTIF('Assessment Tool'!$F$13:$F$21,F$3)</f>
        <v>0</v>
      </c>
      <c r="G5" s="95">
        <f>COUNTIF('Assessment Tool'!$F$13:$F$21,G$3)</f>
        <v>2</v>
      </c>
      <c r="H5" s="74">
        <f>COUNTIF('Assessment Tool'!$F$13:$F$21,H$3)</f>
        <v>0</v>
      </c>
      <c r="I5" s="73">
        <f>COUNTIF('Assessment Tool'!$F$13:$F$21,I$3)</f>
        <v>0</v>
      </c>
      <c r="J5" s="74">
        <f>COUNTIF('Assessment Tool'!$F$13:$F$21,J$3)</f>
        <v>0</v>
      </c>
      <c r="K5" s="73">
        <f>COUNTIF('Assessment Tool'!$F$13:$F$21,K$3)</f>
        <v>0</v>
      </c>
      <c r="L5" s="74">
        <f>COUNTIF('Assessment Tool'!$F$13:$F$21,L$3)</f>
        <v>0</v>
      </c>
      <c r="M5" s="73">
        <f>COUNTIF('Assessment Tool'!$F$13:$F$21,M$3)</f>
        <v>0</v>
      </c>
      <c r="N5" s="74">
        <f>COUNTIF('Assessment Tool'!$F$13:$F$21,N$3)</f>
        <v>0</v>
      </c>
      <c r="O5" s="73">
        <f>COUNTIF('Assessment Tool'!$F$13:$F$21,O$3)</f>
        <v>0</v>
      </c>
      <c r="P5" s="106">
        <f t="shared" si="0"/>
        <v>4</v>
      </c>
      <c r="Q5" s="75">
        <f t="shared" si="1"/>
        <v>4</v>
      </c>
      <c r="R5" s="106">
        <f t="shared" si="2"/>
        <v>2</v>
      </c>
      <c r="S5" s="107">
        <f t="shared" si="3"/>
        <v>0.5</v>
      </c>
    </row>
    <row r="6" spans="2:19" s="63" customFormat="1" ht="20.100000000000001" customHeight="1" x14ac:dyDescent="0.25">
      <c r="B6" s="231"/>
      <c r="C6" s="232"/>
      <c r="D6" s="92" t="s">
        <v>26</v>
      </c>
      <c r="E6" s="73">
        <f>COUNTIF('Assessment Tool'!$F$23:$F$29,E$3)</f>
        <v>3</v>
      </c>
      <c r="F6" s="74">
        <f>COUNTIF('Assessment Tool'!$F$23:$F$29,F$3)</f>
        <v>0</v>
      </c>
      <c r="G6" s="95">
        <f>COUNTIF('Assessment Tool'!$F$23:$F$29,G$3)</f>
        <v>2</v>
      </c>
      <c r="H6" s="74">
        <f>COUNTIF('Assessment Tool'!$F$23:$F$29,H$3)</f>
        <v>0</v>
      </c>
      <c r="I6" s="73">
        <f>COUNTIF('Assessment Tool'!$F$23:$F$29,I$3)</f>
        <v>0</v>
      </c>
      <c r="J6" s="74">
        <f>COUNTIF('Assessment Tool'!$F$23:$F$29,J$3)</f>
        <v>0</v>
      </c>
      <c r="K6" s="73">
        <f>COUNTIF('Assessment Tool'!$F$23:$F$29,K$3)</f>
        <v>0</v>
      </c>
      <c r="L6" s="74">
        <f>COUNTIF('Assessment Tool'!$F$23:$F$29,L$3)</f>
        <v>0</v>
      </c>
      <c r="M6" s="73">
        <f>COUNTIF('Assessment Tool'!$F$23:$F$29,M$3)</f>
        <v>0</v>
      </c>
      <c r="N6" s="74">
        <f>COUNTIF('Assessment Tool'!$F$23:$F$29,N$3)</f>
        <v>0</v>
      </c>
      <c r="O6" s="73">
        <f>COUNTIF('Assessment Tool'!$F$23:$F$29,O$3)</f>
        <v>0</v>
      </c>
      <c r="P6" s="106">
        <f t="shared" si="0"/>
        <v>5</v>
      </c>
      <c r="Q6" s="75">
        <f t="shared" si="1"/>
        <v>5</v>
      </c>
      <c r="R6" s="106">
        <f t="shared" si="2"/>
        <v>3</v>
      </c>
      <c r="S6" s="107">
        <f t="shared" si="3"/>
        <v>0.6</v>
      </c>
    </row>
    <row r="7" spans="2:19" s="63" customFormat="1" ht="20.100000000000001" customHeight="1" x14ac:dyDescent="0.25">
      <c r="B7" s="231"/>
      <c r="C7" s="232"/>
      <c r="D7" s="94" t="s">
        <v>37</v>
      </c>
      <c r="E7" s="73">
        <f>COUNTIF('Assessment Tool'!$F$31:$F$38,E$3)</f>
        <v>3</v>
      </c>
      <c r="F7" s="74">
        <f>COUNTIF('Assessment Tool'!$F$31:$F$38,F$3)</f>
        <v>1</v>
      </c>
      <c r="G7" s="95">
        <f>COUNTIF('Assessment Tool'!$F$31:$F$38,G$3)</f>
        <v>2</v>
      </c>
      <c r="H7" s="74">
        <f>COUNTIF('Assessment Tool'!$F$31:$F$38,H$3)</f>
        <v>0</v>
      </c>
      <c r="I7" s="73">
        <f>COUNTIF('Assessment Tool'!$F$31:$F$38,I$3)</f>
        <v>0</v>
      </c>
      <c r="J7" s="74">
        <f>COUNTIF('Assessment Tool'!$F$31:$F$38,J$3)</f>
        <v>0</v>
      </c>
      <c r="K7" s="73">
        <f>COUNTIF('Assessment Tool'!$F$31:$F$38,K$3)</f>
        <v>0</v>
      </c>
      <c r="L7" s="74">
        <f>COUNTIF('Assessment Tool'!$F$31:$F$38,L$3)</f>
        <v>0</v>
      </c>
      <c r="M7" s="73">
        <f>COUNTIF('Assessment Tool'!$F$31:$F$38,M$3)</f>
        <v>0</v>
      </c>
      <c r="N7" s="74">
        <f>COUNTIF('Assessment Tool'!$F$31:$F$38,N$3)</f>
        <v>0</v>
      </c>
      <c r="O7" s="73">
        <f>COUNTIF('Assessment Tool'!$F$31:$F$38,O$3)</f>
        <v>0</v>
      </c>
      <c r="P7" s="106">
        <f t="shared" si="0"/>
        <v>6</v>
      </c>
      <c r="Q7" s="75">
        <f t="shared" si="1"/>
        <v>6</v>
      </c>
      <c r="R7" s="106">
        <f t="shared" si="2"/>
        <v>3.5</v>
      </c>
      <c r="S7" s="107">
        <f t="shared" si="3"/>
        <v>0.58333333333333337</v>
      </c>
    </row>
    <row r="8" spans="2:19" s="63" customFormat="1" ht="20.100000000000001" customHeight="1" x14ac:dyDescent="0.25">
      <c r="B8" s="231"/>
      <c r="C8" s="232"/>
      <c r="D8" s="92" t="s">
        <v>50</v>
      </c>
      <c r="E8" s="73">
        <f>COUNTIF('Assessment Tool'!$F$40:$F$50,E$3)</f>
        <v>2</v>
      </c>
      <c r="F8" s="74">
        <f>COUNTIF('Assessment Tool'!$F$40:$F$50,F$3)</f>
        <v>1</v>
      </c>
      <c r="G8" s="95">
        <f>COUNTIF('Assessment Tool'!$F$40:$F$50,G$3)</f>
        <v>2</v>
      </c>
      <c r="H8" s="74">
        <f>COUNTIF('Assessment Tool'!$F$40:$F$50,H$3)</f>
        <v>0</v>
      </c>
      <c r="I8" s="73">
        <f>COUNTIF('Assessment Tool'!$F$40:$F$50,I$3)</f>
        <v>1</v>
      </c>
      <c r="J8" s="74">
        <f>COUNTIF('Assessment Tool'!$F$40:$F$50,J$3)</f>
        <v>0</v>
      </c>
      <c r="K8" s="73">
        <f>COUNTIF('Assessment Tool'!$F$40:$F$50,K$3)</f>
        <v>0</v>
      </c>
      <c r="L8" s="74">
        <f>COUNTIF('Assessment Tool'!$F$40:$F$50,L$3)</f>
        <v>0</v>
      </c>
      <c r="M8" s="73">
        <f>COUNTIF('Assessment Tool'!$F$40:$F$50,M$3)</f>
        <v>0</v>
      </c>
      <c r="N8" s="74">
        <f>COUNTIF('Assessment Tool'!$F$40:$F$50,N$3)</f>
        <v>0</v>
      </c>
      <c r="O8" s="73">
        <f>COUNTIF('Assessment Tool'!$F$40:$F$50,O$3)</f>
        <v>0</v>
      </c>
      <c r="P8" s="106">
        <f t="shared" si="0"/>
        <v>6</v>
      </c>
      <c r="Q8" s="75">
        <f t="shared" si="1"/>
        <v>5</v>
      </c>
      <c r="R8" s="106">
        <f t="shared" si="2"/>
        <v>2.5</v>
      </c>
      <c r="S8" s="107">
        <f t="shared" si="3"/>
        <v>0.5</v>
      </c>
    </row>
    <row r="9" spans="2:19" s="63" customFormat="1" ht="20.100000000000001" customHeight="1" x14ac:dyDescent="0.25">
      <c r="B9" s="231"/>
      <c r="C9" s="232"/>
      <c r="D9" s="94" t="s">
        <v>64</v>
      </c>
      <c r="E9" s="73">
        <f>COUNTIF('Assessment Tool'!$F$52:$F$55,E$3)</f>
        <v>1</v>
      </c>
      <c r="F9" s="74">
        <f>COUNTIF('Assessment Tool'!$F$52:$F$55,F$3)</f>
        <v>0</v>
      </c>
      <c r="G9" s="95">
        <f>COUNTIF('Assessment Tool'!$F$52:$F$55,G$3)</f>
        <v>1</v>
      </c>
      <c r="H9" s="74">
        <f>COUNTIF('Assessment Tool'!$F$52:$F$55,H$3)</f>
        <v>0</v>
      </c>
      <c r="I9" s="73">
        <f>COUNTIF('Assessment Tool'!$F$52:$F$55,I$3)</f>
        <v>0</v>
      </c>
      <c r="J9" s="74">
        <f>COUNTIF('Assessment Tool'!$F$52:$F$55,J$3)</f>
        <v>0</v>
      </c>
      <c r="K9" s="73">
        <f>COUNTIF('Assessment Tool'!$F$52:$F$55,K$3)</f>
        <v>0</v>
      </c>
      <c r="L9" s="74">
        <f>COUNTIF('Assessment Tool'!$F$52:$F$55,L$3)</f>
        <v>0</v>
      </c>
      <c r="M9" s="73">
        <f>COUNTIF('Assessment Tool'!$F$52:$F$55,M$3)</f>
        <v>0</v>
      </c>
      <c r="N9" s="74">
        <f>COUNTIF('Assessment Tool'!$F$52:$F$55,N$3)</f>
        <v>0</v>
      </c>
      <c r="O9" s="73">
        <f>COUNTIF('Assessment Tool'!$F$52:$F$55,O$3)</f>
        <v>0</v>
      </c>
      <c r="P9" s="106">
        <f t="shared" si="0"/>
        <v>2</v>
      </c>
      <c r="Q9" s="75">
        <f t="shared" si="1"/>
        <v>2</v>
      </c>
      <c r="R9" s="106">
        <f t="shared" si="2"/>
        <v>1</v>
      </c>
      <c r="S9" s="107">
        <f t="shared" si="3"/>
        <v>0.5</v>
      </c>
    </row>
    <row r="10" spans="2:19" s="63" customFormat="1" ht="20.100000000000001" customHeight="1" x14ac:dyDescent="0.25">
      <c r="B10" s="231"/>
      <c r="C10" s="232"/>
      <c r="D10" s="92" t="s">
        <v>70</v>
      </c>
      <c r="E10" s="73">
        <f>COUNTIF('Assessment Tool'!$F$59:$F$64,E$3)</f>
        <v>1</v>
      </c>
      <c r="F10" s="74">
        <f>COUNTIF('Assessment Tool'!$F$59:$F$64,F$3)</f>
        <v>1</v>
      </c>
      <c r="G10" s="95">
        <f>COUNTIF('Assessment Tool'!$F$59:$F$64,G$3)</f>
        <v>1</v>
      </c>
      <c r="H10" s="74">
        <f>COUNTIF('Assessment Tool'!$F$59:$F$64,H$3)</f>
        <v>1</v>
      </c>
      <c r="I10" s="73">
        <f>COUNTIF('Assessment Tool'!$F$59:$F$64,I$3)</f>
        <v>0</v>
      </c>
      <c r="J10" s="74">
        <f>COUNTIF('Assessment Tool'!$F$59:$F$64,J$3)</f>
        <v>0</v>
      </c>
      <c r="K10" s="73">
        <f>COUNTIF('Assessment Tool'!$F$59:$F$64,K$3)</f>
        <v>0</v>
      </c>
      <c r="L10" s="74">
        <f>COUNTIF('Assessment Tool'!$F$59:$F$64,L$3)</f>
        <v>0</v>
      </c>
      <c r="M10" s="73">
        <f>COUNTIF('Assessment Tool'!$F$59:$F$64,M$3)</f>
        <v>0</v>
      </c>
      <c r="N10" s="74">
        <f>COUNTIF('Assessment Tool'!$F$59:$F$64,N$3)</f>
        <v>0</v>
      </c>
      <c r="O10" s="73">
        <f>COUNTIF('Assessment Tool'!$F$59:$F$64,O$3)</f>
        <v>0</v>
      </c>
      <c r="P10" s="106">
        <f t="shared" si="0"/>
        <v>4</v>
      </c>
      <c r="Q10" s="75">
        <f t="shared" si="1"/>
        <v>3</v>
      </c>
      <c r="R10" s="106">
        <f t="shared" si="2"/>
        <v>1.5</v>
      </c>
      <c r="S10" s="107">
        <f t="shared" si="3"/>
        <v>0.5</v>
      </c>
    </row>
    <row r="11" spans="2:19" s="63" customFormat="1" ht="20.100000000000001" customHeight="1" x14ac:dyDescent="0.25">
      <c r="B11" s="233"/>
      <c r="C11" s="234"/>
      <c r="D11" s="121" t="s">
        <v>80</v>
      </c>
      <c r="E11" s="73">
        <f>COUNTIF('Assessment Tool'!$F$66:$F$69,E$3)</f>
        <v>0</v>
      </c>
      <c r="F11" s="74">
        <f>COUNTIF('Assessment Tool'!$F$66:$F$69,F$3)</f>
        <v>0</v>
      </c>
      <c r="G11" s="95">
        <f>COUNTIF('Assessment Tool'!$F$66:$F$69,G$3)</f>
        <v>1</v>
      </c>
      <c r="H11" s="74">
        <f>COUNTIF('Assessment Tool'!$F$66:$F$69,H$3)</f>
        <v>0</v>
      </c>
      <c r="I11" s="73">
        <f>COUNTIF('Assessment Tool'!$F$66:$F$69,I$3)</f>
        <v>0</v>
      </c>
      <c r="J11" s="74">
        <f>COUNTIF('Assessment Tool'!$F$66:$F$69,J$3)</f>
        <v>1</v>
      </c>
      <c r="K11" s="73">
        <f>COUNTIF('Assessment Tool'!$F$66:$F$69,K$3)</f>
        <v>0</v>
      </c>
      <c r="L11" s="74">
        <f>COUNTIF('Assessment Tool'!$F$66:$F$69,L$3)</f>
        <v>0</v>
      </c>
      <c r="M11" s="73">
        <f>COUNTIF('Assessment Tool'!$F$66:$F$69,M$3)</f>
        <v>0</v>
      </c>
      <c r="N11" s="74">
        <f>COUNTIF('Assessment Tool'!$F$66:$F$69,N$3)</f>
        <v>0</v>
      </c>
      <c r="O11" s="73">
        <f>COUNTIF('Assessment Tool'!$F$66:$F$69,O$3)</f>
        <v>0</v>
      </c>
      <c r="P11" s="106">
        <f t="shared" si="0"/>
        <v>2</v>
      </c>
      <c r="Q11" s="75">
        <f t="shared" si="1"/>
        <v>1</v>
      </c>
      <c r="R11" s="106">
        <f t="shared" si="2"/>
        <v>0</v>
      </c>
      <c r="S11" s="124">
        <f t="shared" si="3"/>
        <v>0</v>
      </c>
    </row>
    <row r="12" spans="2:19" s="63" customFormat="1" ht="20.100000000000001" customHeight="1" x14ac:dyDescent="0.25">
      <c r="B12" s="235" t="s">
        <v>179</v>
      </c>
      <c r="C12" s="241" t="s">
        <v>180</v>
      </c>
      <c r="D12" s="120" t="s">
        <v>86</v>
      </c>
      <c r="E12" s="81">
        <f>COUNTIF('Assessment Tool'!$F$71:$F$74,E$3)</f>
        <v>1</v>
      </c>
      <c r="F12" s="84">
        <f>COUNTIF('Assessment Tool'!$F$71:$F$74,F$3)</f>
        <v>0</v>
      </c>
      <c r="G12" s="96">
        <f>COUNTIF('Assessment Tool'!$F$71:$F$74,G$3)</f>
        <v>1</v>
      </c>
      <c r="H12" s="84">
        <f>COUNTIF('Assessment Tool'!$F$71:$F$74,H$3)</f>
        <v>0</v>
      </c>
      <c r="I12" s="81">
        <f>COUNTIF('Assessment Tool'!$F$71:$F$74,I$3)</f>
        <v>0</v>
      </c>
      <c r="J12" s="84">
        <f>COUNTIF('Assessment Tool'!$F$71:$F$74,J$3)</f>
        <v>0</v>
      </c>
      <c r="K12" s="81">
        <f>COUNTIF('Assessment Tool'!$F$71:$F$74,K$3)</f>
        <v>0</v>
      </c>
      <c r="L12" s="84">
        <f>COUNTIF('Assessment Tool'!$F$71:$F$74,L$3)</f>
        <v>0</v>
      </c>
      <c r="M12" s="81">
        <f>COUNTIF('Assessment Tool'!$F$71:$F$74,M$3)</f>
        <v>0</v>
      </c>
      <c r="N12" s="84">
        <f>COUNTIF('Assessment Tool'!$F$71:$F$74,N$3)</f>
        <v>0</v>
      </c>
      <c r="O12" s="81">
        <f>COUNTIF('Assessment Tool'!$F$71:$F$74,O$3)</f>
        <v>0</v>
      </c>
      <c r="P12" s="97">
        <f t="shared" si="0"/>
        <v>2</v>
      </c>
      <c r="Q12" s="93">
        <f t="shared" si="1"/>
        <v>2</v>
      </c>
      <c r="R12" s="97">
        <f t="shared" si="2"/>
        <v>1</v>
      </c>
      <c r="S12" s="107">
        <f t="shared" si="3"/>
        <v>0.5</v>
      </c>
    </row>
    <row r="13" spans="2:19" s="63" customFormat="1" ht="20.100000000000001" customHeight="1" x14ac:dyDescent="0.25">
      <c r="B13" s="235"/>
      <c r="C13" s="242"/>
      <c r="D13" s="79" t="s">
        <v>90</v>
      </c>
      <c r="E13" s="73">
        <f>COUNTIF('Assessment Tool'!$F$76:$F$79,E$3)</f>
        <v>0</v>
      </c>
      <c r="F13" s="74">
        <f>COUNTIF('Assessment Tool'!$F$76:$F$79,F$3)</f>
        <v>0</v>
      </c>
      <c r="G13" s="95">
        <f>COUNTIF('Assessment Tool'!$F$76:$F$79,G$3)</f>
        <v>2</v>
      </c>
      <c r="H13" s="74">
        <f>COUNTIF('Assessment Tool'!$F$76:$F$79,H$3)</f>
        <v>0</v>
      </c>
      <c r="I13" s="73">
        <f>COUNTIF('Assessment Tool'!$F$76:$F$79,I$3)</f>
        <v>0</v>
      </c>
      <c r="J13" s="74">
        <f>COUNTIF('Assessment Tool'!$F$76:$F$79,J$3)</f>
        <v>0</v>
      </c>
      <c r="K13" s="73">
        <f>COUNTIF('Assessment Tool'!$F$76:$F$79,K$3)</f>
        <v>0</v>
      </c>
      <c r="L13" s="74">
        <f>COUNTIF('Assessment Tool'!$F$76:$F$79,L$3)</f>
        <v>0</v>
      </c>
      <c r="M13" s="73">
        <f>COUNTIF('Assessment Tool'!$F$76:$F$79,M$3)</f>
        <v>0</v>
      </c>
      <c r="N13" s="74">
        <f>COUNTIF('Assessment Tool'!$F$76:$F$79,N$3)</f>
        <v>0</v>
      </c>
      <c r="O13" s="73">
        <f>COUNTIF('Assessment Tool'!$F$76:$F$79,O$3)</f>
        <v>0</v>
      </c>
      <c r="P13" s="106">
        <f t="shared" ref="P13:P15" si="4">SUM(E13:N13)</f>
        <v>2</v>
      </c>
      <c r="Q13" s="75">
        <f t="shared" ref="Q13:Q15" si="5">SUM(E13:G13)</f>
        <v>2</v>
      </c>
      <c r="R13" s="106">
        <f t="shared" ref="R13:R15" si="6">(E13*1)+(F13*0.5)</f>
        <v>0</v>
      </c>
      <c r="S13" s="107">
        <f t="shared" si="3"/>
        <v>0</v>
      </c>
    </row>
    <row r="14" spans="2:19" s="63" customFormat="1" ht="20.100000000000001" customHeight="1" x14ac:dyDescent="0.25">
      <c r="B14" s="235"/>
      <c r="C14" s="242"/>
      <c r="D14" s="92" t="s">
        <v>94</v>
      </c>
      <c r="E14" s="73">
        <f>COUNTIF('Assessment Tool'!$F$81:$F$96,E$3)</f>
        <v>1</v>
      </c>
      <c r="F14" s="74">
        <f>COUNTIF('Assessment Tool'!$F$81:$F$96,F$3)</f>
        <v>0</v>
      </c>
      <c r="G14" s="95">
        <f>COUNTIF('Assessment Tool'!$F$81:$F$96,G$3)</f>
        <v>3</v>
      </c>
      <c r="H14" s="74">
        <f>COUNTIF('Assessment Tool'!$F$81:$F$96,H$3)</f>
        <v>0</v>
      </c>
      <c r="I14" s="73">
        <f>COUNTIF('Assessment Tool'!$F$81:$F$96,I$3)</f>
        <v>0</v>
      </c>
      <c r="J14" s="74">
        <f>COUNTIF('Assessment Tool'!$F$81:$F$96,J$3)</f>
        <v>0</v>
      </c>
      <c r="K14" s="73">
        <f>COUNTIF('Assessment Tool'!$F$81:$F$96,K$3)</f>
        <v>2</v>
      </c>
      <c r="L14" s="74">
        <f>COUNTIF('Assessment Tool'!$F$81:$F$96,L$3)</f>
        <v>0</v>
      </c>
      <c r="M14" s="73">
        <f>COUNTIF('Assessment Tool'!$F$81:$F$96,M$3)</f>
        <v>0</v>
      </c>
      <c r="N14" s="74">
        <f>COUNTIF('Assessment Tool'!$F$81:$F$96,N$3)</f>
        <v>0</v>
      </c>
      <c r="O14" s="73">
        <f>COUNTIF('Assessment Tool'!$F$81:$F$96,O$3)</f>
        <v>0</v>
      </c>
      <c r="P14" s="106">
        <f t="shared" si="4"/>
        <v>6</v>
      </c>
      <c r="Q14" s="75">
        <f t="shared" si="5"/>
        <v>4</v>
      </c>
      <c r="R14" s="106">
        <f t="shared" si="6"/>
        <v>1</v>
      </c>
      <c r="S14" s="107">
        <f t="shared" si="3"/>
        <v>0.25</v>
      </c>
    </row>
    <row r="15" spans="2:19" s="63" customFormat="1" ht="20.100000000000001" customHeight="1" x14ac:dyDescent="0.25">
      <c r="B15" s="235"/>
      <c r="C15" s="242"/>
      <c r="D15" s="94" t="s">
        <v>111</v>
      </c>
      <c r="E15" s="73">
        <f>COUNTIF('Assessment Tool'!$F$71:$F$79,E$3)</f>
        <v>1</v>
      </c>
      <c r="F15" s="74">
        <f>COUNTIF('Assessment Tool'!$F$71:$F$79,F$3)</f>
        <v>0</v>
      </c>
      <c r="G15" s="95">
        <f>COUNTIF('Assessment Tool'!$F$71:$F$79,G$3)</f>
        <v>3</v>
      </c>
      <c r="H15" s="74">
        <f>COUNTIF('Assessment Tool'!$F$71:$F$79,H$3)</f>
        <v>0</v>
      </c>
      <c r="I15" s="73">
        <f>COUNTIF('Assessment Tool'!$F$71:$F$79,I$3)</f>
        <v>0</v>
      </c>
      <c r="J15" s="74">
        <f>COUNTIF('Assessment Tool'!$F$71:$F$79,J$3)</f>
        <v>0</v>
      </c>
      <c r="K15" s="73">
        <f>COUNTIF('Assessment Tool'!$F$71:$F$79,K$3)</f>
        <v>0</v>
      </c>
      <c r="L15" s="74">
        <f>COUNTIF('Assessment Tool'!$F$71:$F$79,L$3)</f>
        <v>0</v>
      </c>
      <c r="M15" s="73">
        <f>COUNTIF('Assessment Tool'!$F$71:$F$79,M$3)</f>
        <v>0</v>
      </c>
      <c r="N15" s="74">
        <f>COUNTIF('Assessment Tool'!$F$71:$F$79,N$3)</f>
        <v>0</v>
      </c>
      <c r="O15" s="73">
        <f>COUNTIF('Assessment Tool'!$F$71:$F$79,O$3)</f>
        <v>0</v>
      </c>
      <c r="P15" s="106">
        <f t="shared" si="4"/>
        <v>4</v>
      </c>
      <c r="Q15" s="75">
        <f t="shared" si="5"/>
        <v>4</v>
      </c>
      <c r="R15" s="106">
        <f t="shared" si="6"/>
        <v>1</v>
      </c>
      <c r="S15" s="107">
        <f t="shared" si="3"/>
        <v>0.25</v>
      </c>
    </row>
    <row r="16" spans="2:19" s="63" customFormat="1" ht="20.100000000000001" customHeight="1" x14ac:dyDescent="0.25">
      <c r="B16" s="235"/>
      <c r="C16" s="242"/>
      <c r="D16" s="92" t="s">
        <v>116</v>
      </c>
      <c r="E16" s="73">
        <f>COUNTIF('Assessment Tool'!$F$105:$F$111,E$3)</f>
        <v>1</v>
      </c>
      <c r="F16" s="74">
        <f>COUNTIF('Assessment Tool'!$F$105:$F$111,F$3)</f>
        <v>0</v>
      </c>
      <c r="G16" s="95">
        <f>COUNTIF('Assessment Tool'!$F$105:$F$111,G$3)</f>
        <v>2</v>
      </c>
      <c r="H16" s="74">
        <f>COUNTIF('Assessment Tool'!$F$105:$F$111,H$3)</f>
        <v>0</v>
      </c>
      <c r="I16" s="73">
        <f>COUNTIF('Assessment Tool'!$F$105:$F$111,I$3)</f>
        <v>0</v>
      </c>
      <c r="J16" s="74">
        <f>COUNTIF('Assessment Tool'!$F$105:$F$111,J$3)</f>
        <v>0</v>
      </c>
      <c r="K16" s="73">
        <f>COUNTIF('Assessment Tool'!$F$105:$F$111,K$3)</f>
        <v>0</v>
      </c>
      <c r="L16" s="74">
        <f>COUNTIF('Assessment Tool'!$F$105:$F$111,L$3)</f>
        <v>0</v>
      </c>
      <c r="M16" s="73">
        <f>COUNTIF('Assessment Tool'!$F$105:$F$111,M$3)</f>
        <v>0</v>
      </c>
      <c r="N16" s="74">
        <f>COUNTIF('Assessment Tool'!$F$105:$F$111,N$3)</f>
        <v>0</v>
      </c>
      <c r="O16" s="73">
        <f>COUNTIF('Assessment Tool'!$F$105:$F$111,O$3)</f>
        <v>0</v>
      </c>
      <c r="P16" s="106">
        <f t="shared" si="0"/>
        <v>3</v>
      </c>
      <c r="Q16" s="75">
        <f t="shared" si="1"/>
        <v>3</v>
      </c>
      <c r="R16" s="106">
        <f t="shared" si="2"/>
        <v>1</v>
      </c>
      <c r="S16" s="107">
        <f t="shared" si="3"/>
        <v>0.33333333333333331</v>
      </c>
    </row>
    <row r="17" spans="2:19" s="63" customFormat="1" ht="20.100000000000001" customHeight="1" x14ac:dyDescent="0.25">
      <c r="B17" s="235"/>
      <c r="C17" s="243"/>
      <c r="D17" s="121" t="s">
        <v>123</v>
      </c>
      <c r="E17" s="83">
        <f>COUNTIF('Assessment Tool'!$F$113:$F$117,E$3)</f>
        <v>2</v>
      </c>
      <c r="F17" s="82">
        <f>COUNTIF('Assessment Tool'!$F$113:$F$117,F$3)</f>
        <v>0</v>
      </c>
      <c r="G17" s="99">
        <f>COUNTIF('Assessment Tool'!$F$113:$F$117,G$3)</f>
        <v>1</v>
      </c>
      <c r="H17" s="82">
        <f>COUNTIF('Assessment Tool'!$F$113:$F$117,H$3)</f>
        <v>0</v>
      </c>
      <c r="I17" s="83">
        <f>COUNTIF('Assessment Tool'!$F$113:$F$117,I$3)</f>
        <v>0</v>
      </c>
      <c r="J17" s="82">
        <f>COUNTIF('Assessment Tool'!$F$113:$F$117,J$3)</f>
        <v>0</v>
      </c>
      <c r="K17" s="83">
        <f>COUNTIF('Assessment Tool'!$F$113:$F$117,K$3)</f>
        <v>0</v>
      </c>
      <c r="L17" s="82">
        <f>COUNTIF('Assessment Tool'!$F$113:$F$117,L$3)</f>
        <v>0</v>
      </c>
      <c r="M17" s="83">
        <f>COUNTIF('Assessment Tool'!$F$113:$F$117,M$3)</f>
        <v>0</v>
      </c>
      <c r="N17" s="82">
        <f>COUNTIF('Assessment Tool'!$F$113:$F$117,N$3)</f>
        <v>0</v>
      </c>
      <c r="O17" s="83">
        <f>COUNTIF('Assessment Tool'!$F$113:$F$117,O$3)</f>
        <v>0</v>
      </c>
      <c r="P17" s="100">
        <f t="shared" si="0"/>
        <v>3</v>
      </c>
      <c r="Q17" s="85">
        <f t="shared" si="1"/>
        <v>3</v>
      </c>
      <c r="R17" s="100">
        <f t="shared" si="2"/>
        <v>2</v>
      </c>
      <c r="S17" s="124">
        <f t="shared" si="3"/>
        <v>0.66666666666666663</v>
      </c>
    </row>
    <row r="18" spans="2:19" s="63" customFormat="1" ht="20.100000000000001" customHeight="1" x14ac:dyDescent="0.25">
      <c r="B18" s="235"/>
      <c r="C18" s="242" t="s">
        <v>181</v>
      </c>
      <c r="D18" s="92" t="s">
        <v>130</v>
      </c>
      <c r="E18" s="81">
        <f>COUNTIF('Assessment Tool'!$F$119:$F$123,E$3)</f>
        <v>2</v>
      </c>
      <c r="F18" s="74">
        <f>COUNTIF('Assessment Tool'!$F$119:$F$123,F$3)</f>
        <v>0</v>
      </c>
      <c r="G18" s="96">
        <f>COUNTIF('Assessment Tool'!$F$119:$F$123,G$3)</f>
        <v>1</v>
      </c>
      <c r="H18" s="84">
        <f>COUNTIF('Assessment Tool'!$F$119:$F$123,H$3)</f>
        <v>0</v>
      </c>
      <c r="I18" s="81">
        <f>COUNTIF('Assessment Tool'!$F$119:$F$123,I$3)</f>
        <v>0</v>
      </c>
      <c r="J18" s="84">
        <f>COUNTIF('Assessment Tool'!$F$119:$F$123,J$3)</f>
        <v>0</v>
      </c>
      <c r="K18" s="81">
        <f>COUNTIF('Assessment Tool'!$F$119:$F$123,K$3)</f>
        <v>0</v>
      </c>
      <c r="L18" s="84">
        <f>COUNTIF('Assessment Tool'!$F$119:$F$123,L$3)</f>
        <v>0</v>
      </c>
      <c r="M18" s="81">
        <f>COUNTIF('Assessment Tool'!$F$119:$F$123,M$3)</f>
        <v>0</v>
      </c>
      <c r="N18" s="84">
        <f>COUNTIF('Assessment Tool'!$F$119:$F$123,N$3)</f>
        <v>0</v>
      </c>
      <c r="O18" s="81">
        <f>COUNTIF('Assessment Tool'!$F$119:$F$123,O$3)</f>
        <v>0</v>
      </c>
      <c r="P18" s="97">
        <f t="shared" si="0"/>
        <v>3</v>
      </c>
      <c r="Q18" s="93">
        <f t="shared" si="1"/>
        <v>3</v>
      </c>
      <c r="R18" s="97">
        <f t="shared" si="2"/>
        <v>2</v>
      </c>
      <c r="S18" s="107">
        <f t="shared" si="3"/>
        <v>0.66666666666666663</v>
      </c>
    </row>
    <row r="19" spans="2:19" s="63" customFormat="1" ht="20.100000000000001" customHeight="1" x14ac:dyDescent="0.25">
      <c r="B19" s="235"/>
      <c r="C19" s="242"/>
      <c r="D19" s="94" t="s">
        <v>137</v>
      </c>
      <c r="E19" s="73">
        <f>COUNTIF('Assessment Tool'!$F$125:$F$130,E$3)</f>
        <v>1</v>
      </c>
      <c r="F19" s="74">
        <f>COUNTIF('Assessment Tool'!$F$125:$F$130,F$3)</f>
        <v>0</v>
      </c>
      <c r="G19" s="95">
        <f>COUNTIF('Assessment Tool'!$F$125:$F$130,G$3)</f>
        <v>2</v>
      </c>
      <c r="H19" s="74">
        <f>COUNTIF('Assessment Tool'!$F$125:$F$130,H$3)</f>
        <v>0</v>
      </c>
      <c r="I19" s="73">
        <f>COUNTIF('Assessment Tool'!$F$125:$F$130,I$3)</f>
        <v>0</v>
      </c>
      <c r="J19" s="74">
        <f>COUNTIF('Assessment Tool'!$F$125:$F$130,J$3)</f>
        <v>0</v>
      </c>
      <c r="K19" s="73">
        <f>COUNTIF('Assessment Tool'!$F$125:$F$130,K$3)</f>
        <v>0</v>
      </c>
      <c r="L19" s="74">
        <f>COUNTIF('Assessment Tool'!$F$125:$F$130,L$3)</f>
        <v>0</v>
      </c>
      <c r="M19" s="73">
        <f>COUNTIF('Assessment Tool'!$F$125:$F$130,M$3)</f>
        <v>0</v>
      </c>
      <c r="N19" s="74">
        <f>COUNTIF('Assessment Tool'!$F$125:$F$130,N$3)</f>
        <v>0</v>
      </c>
      <c r="O19" s="73">
        <f>COUNTIF('Assessment Tool'!$F$125:$F$130,O$3)</f>
        <v>0</v>
      </c>
      <c r="P19" s="106">
        <f t="shared" si="0"/>
        <v>3</v>
      </c>
      <c r="Q19" s="75">
        <f t="shared" si="1"/>
        <v>3</v>
      </c>
      <c r="R19" s="106">
        <f t="shared" si="2"/>
        <v>1</v>
      </c>
      <c r="S19" s="107">
        <f t="shared" si="3"/>
        <v>0.33333333333333331</v>
      </c>
    </row>
    <row r="20" spans="2:19" s="63" customFormat="1" ht="20.100000000000001" customHeight="1" x14ac:dyDescent="0.25">
      <c r="B20" s="236"/>
      <c r="C20" s="242"/>
      <c r="D20" s="122" t="s">
        <v>143</v>
      </c>
      <c r="E20" s="73">
        <f>COUNTIF('Assessment Tool'!$F$132:$F$139,E$3)</f>
        <v>2</v>
      </c>
      <c r="F20" s="74">
        <f>COUNTIF('Assessment Tool'!$F$132:$F$139,F$3)</f>
        <v>0</v>
      </c>
      <c r="G20" s="95">
        <f>COUNTIF('Assessment Tool'!$F$132:$F$139,G$3)</f>
        <v>2</v>
      </c>
      <c r="H20" s="74">
        <f>COUNTIF('Assessment Tool'!$F$132:$F$139,H$3)</f>
        <v>0</v>
      </c>
      <c r="I20" s="73">
        <f>COUNTIF('Assessment Tool'!$F$132:$F$139,I$3)</f>
        <v>0</v>
      </c>
      <c r="J20" s="74">
        <f>COUNTIF('Assessment Tool'!$F$132:$F$139,J$3)</f>
        <v>0</v>
      </c>
      <c r="K20" s="73">
        <f>COUNTIF('Assessment Tool'!$F$132:$F$139,K$3)</f>
        <v>0</v>
      </c>
      <c r="L20" s="74">
        <f>COUNTIF('Assessment Tool'!$F$132:$F$139,L$3)</f>
        <v>0</v>
      </c>
      <c r="M20" s="73">
        <f>COUNTIF('Assessment Tool'!$F$132:$F$139,M$3)</f>
        <v>0</v>
      </c>
      <c r="N20" s="74">
        <f>COUNTIF('Assessment Tool'!$F$132:$F$139,N$3)</f>
        <v>0</v>
      </c>
      <c r="O20" s="73">
        <f>COUNTIF('Assessment Tool'!$F$132:$F$139,O$3)</f>
        <v>0</v>
      </c>
      <c r="P20" s="106">
        <f t="shared" si="0"/>
        <v>4</v>
      </c>
      <c r="Q20" s="75">
        <f t="shared" si="1"/>
        <v>4</v>
      </c>
      <c r="R20" s="106">
        <f t="shared" si="2"/>
        <v>2</v>
      </c>
      <c r="S20" s="107">
        <f t="shared" si="3"/>
        <v>0.5</v>
      </c>
    </row>
    <row r="21" spans="2:19" s="63" customFormat="1" ht="20.100000000000001" customHeight="1" x14ac:dyDescent="0.25">
      <c r="B21" s="225" t="s">
        <v>182</v>
      </c>
      <c r="C21" s="226"/>
      <c r="D21" s="94" t="s">
        <v>152</v>
      </c>
      <c r="E21" s="81">
        <f>COUNTIF('Assessment Tool'!$F$141:$F$148,E$3)</f>
        <v>3</v>
      </c>
      <c r="F21" s="84">
        <f>COUNTIF('Assessment Tool'!$F$141:$F$148,F$3)</f>
        <v>0</v>
      </c>
      <c r="G21" s="96">
        <f>COUNTIF('Assessment Tool'!$F$141:$F$148,G$3)</f>
        <v>1</v>
      </c>
      <c r="H21" s="84">
        <f>COUNTIF('Assessment Tool'!$F$141:$F$148,H$3)</f>
        <v>0</v>
      </c>
      <c r="I21" s="81">
        <f>COUNTIF('Assessment Tool'!$F$141:$F$148,I$3)</f>
        <v>0</v>
      </c>
      <c r="J21" s="84">
        <f>COUNTIF('Assessment Tool'!$F$141:$F$148,J$3)</f>
        <v>0</v>
      </c>
      <c r="K21" s="81">
        <f>COUNTIF('Assessment Tool'!$F$141:$F$148,K$3)</f>
        <v>0</v>
      </c>
      <c r="L21" s="84">
        <f>COUNTIF('Assessment Tool'!$F$141:$F$148,L$3)</f>
        <v>0</v>
      </c>
      <c r="M21" s="81">
        <f>COUNTIF('Assessment Tool'!$F$141:$F$148,M$3)</f>
        <v>0</v>
      </c>
      <c r="N21" s="84">
        <f>COUNTIF('Assessment Tool'!$F$141:$F$148,N$3)</f>
        <v>0</v>
      </c>
      <c r="O21" s="81">
        <f>COUNTIF('Assessment Tool'!$F$141:$F$148,O$3)</f>
        <v>0</v>
      </c>
      <c r="P21" s="97">
        <f t="shared" si="0"/>
        <v>4</v>
      </c>
      <c r="Q21" s="93">
        <f t="shared" si="1"/>
        <v>4</v>
      </c>
      <c r="R21" s="97">
        <f t="shared" si="2"/>
        <v>3</v>
      </c>
      <c r="S21" s="123">
        <f t="shared" si="3"/>
        <v>0.75</v>
      </c>
    </row>
    <row r="22" spans="2:19" s="63" customFormat="1" ht="20.100000000000001" customHeight="1" thickBot="1" x14ac:dyDescent="0.3">
      <c r="B22" s="227"/>
      <c r="C22" s="228"/>
      <c r="D22" s="101" t="s">
        <v>183</v>
      </c>
      <c r="E22" s="76">
        <f>COUNTIF('Assessment Tool'!$F$150:$F$159,E$3)</f>
        <v>2</v>
      </c>
      <c r="F22" s="77">
        <f>COUNTIF('Assessment Tool'!$F$150:$F$159,F$3)</f>
        <v>0</v>
      </c>
      <c r="G22" s="102">
        <f>COUNTIF('Assessment Tool'!$F$150:$F$159,G$3)</f>
        <v>2</v>
      </c>
      <c r="H22" s="77">
        <f>COUNTIF('Assessment Tool'!$F$150:$F$159,H$3)</f>
        <v>0</v>
      </c>
      <c r="I22" s="76">
        <f>COUNTIF('Assessment Tool'!$F$150:$F$159,I$3)</f>
        <v>1</v>
      </c>
      <c r="J22" s="77">
        <f>COUNTIF('Assessment Tool'!$F$150:$F$159,J$3)</f>
        <v>0</v>
      </c>
      <c r="K22" s="76">
        <f>COUNTIF('Assessment Tool'!$F$150:$F$159,K$3)</f>
        <v>0</v>
      </c>
      <c r="L22" s="77">
        <f>COUNTIF('Assessment Tool'!$F$150:$F$159,L$3)</f>
        <v>0</v>
      </c>
      <c r="M22" s="76">
        <f>COUNTIF('Assessment Tool'!$F$150:$F$159,M$3)</f>
        <v>0</v>
      </c>
      <c r="N22" s="77">
        <f>COUNTIF('Assessment Tool'!$F$150:$F$159,N$3)</f>
        <v>0</v>
      </c>
      <c r="O22" s="76">
        <f>COUNTIF('Assessment Tool'!$F$150:$F$159,O$3)</f>
        <v>0</v>
      </c>
      <c r="P22" s="86">
        <f t="shared" si="0"/>
        <v>5</v>
      </c>
      <c r="Q22" s="78">
        <f t="shared" si="1"/>
        <v>4</v>
      </c>
      <c r="R22" s="86">
        <f t="shared" si="2"/>
        <v>2</v>
      </c>
      <c r="S22" s="108">
        <f t="shared" si="3"/>
        <v>0.5</v>
      </c>
    </row>
    <row r="25" spans="2:19" ht="15.75" thickBot="1" x14ac:dyDescent="0.3">
      <c r="B25" s="127" t="s">
        <v>206</v>
      </c>
      <c r="C25"/>
    </row>
    <row r="26" spans="2:19" x14ac:dyDescent="0.25">
      <c r="B26" s="128" t="s">
        <v>199</v>
      </c>
      <c r="C26" s="223" t="s">
        <v>200</v>
      </c>
      <c r="D26" s="223"/>
      <c r="E26" s="223"/>
      <c r="F26" s="223"/>
      <c r="G26" s="223"/>
      <c r="H26" s="223"/>
      <c r="I26" s="223"/>
      <c r="J26" s="223"/>
      <c r="K26" s="223"/>
      <c r="L26" s="223"/>
      <c r="M26" s="223"/>
      <c r="N26" s="223"/>
      <c r="O26" s="223"/>
      <c r="P26" s="223"/>
      <c r="Q26" s="223"/>
      <c r="R26" s="223"/>
      <c r="S26" s="224"/>
    </row>
    <row r="27" spans="2:19" ht="32.1" customHeight="1" x14ac:dyDescent="0.25">
      <c r="B27" s="142" t="s">
        <v>201</v>
      </c>
      <c r="C27" s="222" t="s">
        <v>202</v>
      </c>
      <c r="D27" s="222"/>
      <c r="E27" s="222"/>
      <c r="F27" s="222"/>
      <c r="G27" s="222"/>
      <c r="H27" s="222"/>
      <c r="I27" s="222"/>
      <c r="J27" s="222"/>
      <c r="K27" s="222"/>
      <c r="L27" s="222"/>
      <c r="M27" s="222"/>
      <c r="N27" s="222"/>
      <c r="O27" s="222"/>
      <c r="P27" s="222"/>
      <c r="Q27" s="222"/>
      <c r="R27" s="222"/>
      <c r="S27" s="185"/>
    </row>
    <row r="28" spans="2:19" ht="30.6" customHeight="1" x14ac:dyDescent="0.25">
      <c r="B28" s="143" t="s">
        <v>226</v>
      </c>
      <c r="C28" s="218" t="s">
        <v>203</v>
      </c>
      <c r="D28" s="218"/>
      <c r="E28" s="218"/>
      <c r="F28" s="218"/>
      <c r="G28" s="218"/>
      <c r="H28" s="218"/>
      <c r="I28" s="218"/>
      <c r="J28" s="218"/>
      <c r="K28" s="218"/>
      <c r="L28" s="218"/>
      <c r="M28" s="218"/>
      <c r="N28" s="218"/>
      <c r="O28" s="218"/>
      <c r="P28" s="218"/>
      <c r="Q28" s="218"/>
      <c r="R28" s="218"/>
      <c r="S28" s="219"/>
    </row>
    <row r="29" spans="2:19" ht="30.6" customHeight="1" thickBot="1" x14ac:dyDescent="0.3">
      <c r="B29" s="144" t="s">
        <v>204</v>
      </c>
      <c r="C29" s="220" t="s">
        <v>205</v>
      </c>
      <c r="D29" s="220"/>
      <c r="E29" s="220"/>
      <c r="F29" s="220"/>
      <c r="G29" s="220"/>
      <c r="H29" s="220"/>
      <c r="I29" s="220"/>
      <c r="J29" s="220"/>
      <c r="K29" s="220"/>
      <c r="L29" s="220"/>
      <c r="M29" s="220"/>
      <c r="N29" s="220"/>
      <c r="O29" s="220"/>
      <c r="P29" s="220"/>
      <c r="Q29" s="220"/>
      <c r="R29" s="220"/>
      <c r="S29" s="221"/>
    </row>
    <row r="35" spans="10:10" x14ac:dyDescent="0.25">
      <c r="J35" s="98"/>
    </row>
  </sheetData>
  <sheetProtection sheet="1" objects="1" scenarios="1"/>
  <mergeCells count="11">
    <mergeCell ref="B4:C11"/>
    <mergeCell ref="B12:B20"/>
    <mergeCell ref="E2:N2"/>
    <mergeCell ref="P2:R2"/>
    <mergeCell ref="C12:C17"/>
    <mergeCell ref="C18:C20"/>
    <mergeCell ref="C28:S28"/>
    <mergeCell ref="C29:S29"/>
    <mergeCell ref="C27:S27"/>
    <mergeCell ref="C26:S26"/>
    <mergeCell ref="B21:C22"/>
  </mergeCells>
  <conditionalFormatting sqref="S4:S22">
    <cfRule type="containsText" dxfId="4" priority="1" operator="containsText" text="Element not relevant to project">
      <formula>NOT(ISERROR(SEARCH("Element not relevant to project",S4)))</formula>
    </cfRule>
    <cfRule type="containsText" dxfId="3" priority="2" operator="containsText" text="not filled">
      <formula>NOT(ISERROR(SEARCH("not filled",S4)))</formula>
    </cfRule>
    <cfRule type="cellIs" dxfId="2" priority="3" operator="between">
      <formula>0.65</formula>
      <formula>0.79</formula>
    </cfRule>
    <cfRule type="cellIs" dxfId="1" priority="4" operator="lessThan">
      <formula>0.65</formula>
    </cfRule>
    <cfRule type="cellIs" dxfId="0" priority="5" operator="greaterThan">
      <formula>0.79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27558-D40E-4E9D-BBA4-1C84984A8DA6}">
  <dimension ref="B2:AK45"/>
  <sheetViews>
    <sheetView topLeftCell="H1" workbookViewId="0">
      <selection activeCell="AC58" sqref="AC58"/>
    </sheetView>
  </sheetViews>
  <sheetFormatPr defaultColWidth="8.7109375" defaultRowHeight="15" x14ac:dyDescent="0.25"/>
  <cols>
    <col min="1" max="1" width="8.7109375" style="1"/>
    <col min="2" max="2" width="18.140625" style="138" customWidth="1"/>
    <col min="3" max="3" width="18.140625" style="1" customWidth="1"/>
    <col min="4" max="4" width="19.28515625" style="1" bestFit="1" customWidth="1"/>
    <col min="5" max="7" width="19.28515625" style="1" customWidth="1"/>
    <col min="8" max="16384" width="8.7109375" style="1"/>
  </cols>
  <sheetData>
    <row r="2" spans="2:37" x14ac:dyDescent="0.25">
      <c r="B2" s="246" t="s">
        <v>184</v>
      </c>
      <c r="C2" s="247"/>
      <c r="D2" s="247"/>
      <c r="E2" s="247"/>
      <c r="F2" s="247"/>
      <c r="G2" s="247"/>
    </row>
    <row r="3" spans="2:37" x14ac:dyDescent="0.25">
      <c r="B3" s="248" t="s">
        <v>185</v>
      </c>
      <c r="C3" s="248"/>
      <c r="D3" s="249" t="s">
        <v>186</v>
      </c>
      <c r="E3" s="249"/>
      <c r="F3" s="249"/>
      <c r="G3" s="249"/>
    </row>
    <row r="4" spans="2:37" x14ac:dyDescent="0.25">
      <c r="B4" s="164" t="s">
        <v>187</v>
      </c>
      <c r="C4" s="165" t="s">
        <v>188</v>
      </c>
      <c r="D4" s="60" t="s">
        <v>189</v>
      </c>
      <c r="E4" s="60" t="s">
        <v>189</v>
      </c>
      <c r="F4" s="60" t="s">
        <v>189</v>
      </c>
      <c r="G4" s="60" t="s">
        <v>189</v>
      </c>
    </row>
    <row r="5" spans="2:37" x14ac:dyDescent="0.25">
      <c r="B5" s="166" t="s">
        <v>7</v>
      </c>
      <c r="C5" s="167" t="s">
        <v>7</v>
      </c>
      <c r="D5" s="62" t="s">
        <v>82</v>
      </c>
      <c r="E5" s="61" t="s">
        <v>170</v>
      </c>
      <c r="F5" s="61" t="s">
        <v>100</v>
      </c>
      <c r="G5" s="61" t="s">
        <v>72</v>
      </c>
    </row>
    <row r="6" spans="2:37" x14ac:dyDescent="0.25">
      <c r="B6" s="145" t="s">
        <v>21</v>
      </c>
      <c r="C6" s="50" t="s">
        <v>11</v>
      </c>
      <c r="D6" s="54" t="s">
        <v>190</v>
      </c>
      <c r="E6" s="51" t="s">
        <v>60</v>
      </c>
      <c r="F6" s="51" t="s">
        <v>173</v>
      </c>
      <c r="G6" s="51" t="s">
        <v>171</v>
      </c>
    </row>
    <row r="7" spans="2:37" x14ac:dyDescent="0.25">
      <c r="B7" s="135"/>
      <c r="C7" s="52" t="s">
        <v>21</v>
      </c>
      <c r="D7" s="55"/>
      <c r="E7" s="53"/>
      <c r="F7" s="53"/>
      <c r="G7" s="53"/>
    </row>
    <row r="13" spans="2:37" x14ac:dyDescent="0.25">
      <c r="B13" s="250" t="s">
        <v>4</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5"/>
    </row>
    <row r="14" spans="2:37" x14ac:dyDescent="0.25">
      <c r="B14" s="136" t="s">
        <v>1</v>
      </c>
      <c r="C14" s="133" t="s">
        <v>191</v>
      </c>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2"/>
    </row>
    <row r="15" spans="2:37" x14ac:dyDescent="0.25">
      <c r="B15" s="161" t="s">
        <v>193</v>
      </c>
      <c r="C15" s="162" t="s">
        <v>219</v>
      </c>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51"/>
    </row>
    <row r="16" spans="2:37" x14ac:dyDescent="0.25">
      <c r="B16" s="161">
        <v>2.1</v>
      </c>
      <c r="C16" s="163" t="s">
        <v>212</v>
      </c>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51"/>
    </row>
    <row r="17" spans="2:37" x14ac:dyDescent="0.25">
      <c r="B17" s="161">
        <v>2.2000000000000002</v>
      </c>
      <c r="C17" s="163" t="s">
        <v>213</v>
      </c>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51"/>
    </row>
    <row r="18" spans="2:37" x14ac:dyDescent="0.25">
      <c r="B18" s="161" t="s">
        <v>194</v>
      </c>
      <c r="C18" s="162" t="s">
        <v>225</v>
      </c>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51"/>
    </row>
    <row r="19" spans="2:37" x14ac:dyDescent="0.25">
      <c r="B19" s="161" t="s">
        <v>227</v>
      </c>
      <c r="C19" s="162" t="s">
        <v>228</v>
      </c>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51"/>
    </row>
    <row r="20" spans="2:37" x14ac:dyDescent="0.25">
      <c r="B20" s="161">
        <v>4.0999999999999996</v>
      </c>
      <c r="C20" s="162" t="s">
        <v>195</v>
      </c>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51"/>
    </row>
    <row r="21" spans="2:37" x14ac:dyDescent="0.25">
      <c r="B21" s="161">
        <v>5.0999999999999996</v>
      </c>
      <c r="C21" s="162" t="s">
        <v>197</v>
      </c>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51"/>
    </row>
    <row r="22" spans="2:37" x14ac:dyDescent="0.25">
      <c r="B22" s="161">
        <v>5.2</v>
      </c>
      <c r="C22" s="162" t="s">
        <v>196</v>
      </c>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51"/>
    </row>
    <row r="23" spans="2:37" x14ac:dyDescent="0.25">
      <c r="B23" s="161">
        <v>6.1</v>
      </c>
      <c r="C23" s="162" t="s">
        <v>198</v>
      </c>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51"/>
    </row>
    <row r="24" spans="2:37" x14ac:dyDescent="0.25">
      <c r="B24" s="161">
        <v>7.1</v>
      </c>
      <c r="C24" s="162" t="s">
        <v>207</v>
      </c>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51"/>
    </row>
    <row r="25" spans="2:37" x14ac:dyDescent="0.25">
      <c r="B25" s="161">
        <v>8.1</v>
      </c>
      <c r="C25" s="162" t="s">
        <v>208</v>
      </c>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51"/>
    </row>
    <row r="26" spans="2:37" x14ac:dyDescent="0.25">
      <c r="B26" s="161">
        <v>9.1</v>
      </c>
      <c r="C26" s="162" t="s">
        <v>216</v>
      </c>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51"/>
    </row>
    <row r="27" spans="2:37" x14ac:dyDescent="0.25">
      <c r="B27" s="161" t="s">
        <v>88</v>
      </c>
      <c r="C27" s="162" t="s">
        <v>214</v>
      </c>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51"/>
    </row>
    <row r="28" spans="2:37" x14ac:dyDescent="0.25">
      <c r="B28" s="161">
        <v>10.1</v>
      </c>
      <c r="C28" s="162" t="s">
        <v>211</v>
      </c>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51"/>
    </row>
    <row r="29" spans="2:37" x14ac:dyDescent="0.25">
      <c r="B29" s="161" t="s">
        <v>92</v>
      </c>
      <c r="C29" s="162" t="s">
        <v>215</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51"/>
    </row>
    <row r="30" spans="2:37" x14ac:dyDescent="0.25">
      <c r="B30" s="161">
        <v>11.1</v>
      </c>
      <c r="C30" s="162" t="s">
        <v>217</v>
      </c>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51"/>
    </row>
    <row r="31" spans="2:37" x14ac:dyDescent="0.25">
      <c r="B31" s="161">
        <v>11.2</v>
      </c>
      <c r="C31" s="162" t="s">
        <v>218</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51"/>
    </row>
    <row r="32" spans="2:37" x14ac:dyDescent="0.25">
      <c r="B32" s="161">
        <v>11.3</v>
      </c>
      <c r="C32" s="162" t="s">
        <v>218</v>
      </c>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51"/>
    </row>
    <row r="33" spans="2:37" x14ac:dyDescent="0.25">
      <c r="B33" s="161">
        <v>12.1</v>
      </c>
      <c r="C33" s="162" t="s">
        <v>221</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51"/>
    </row>
    <row r="34" spans="2:37" x14ac:dyDescent="0.25">
      <c r="B34" s="161">
        <v>12.2</v>
      </c>
      <c r="C34" s="162" t="s">
        <v>220</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51"/>
    </row>
    <row r="35" spans="2:37" x14ac:dyDescent="0.25">
      <c r="B35" s="161">
        <v>13.1</v>
      </c>
      <c r="C35" s="162" t="s">
        <v>222</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51"/>
    </row>
    <row r="36" spans="2:37" x14ac:dyDescent="0.25">
      <c r="B36" s="161">
        <v>13.2</v>
      </c>
      <c r="C36" s="162" t="s">
        <v>223</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51"/>
    </row>
    <row r="37" spans="2:37" x14ac:dyDescent="0.25">
      <c r="B37" s="161">
        <v>14.1</v>
      </c>
      <c r="C37" s="162" t="s">
        <v>224</v>
      </c>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51"/>
    </row>
    <row r="38" spans="2:37" x14ac:dyDescent="0.25">
      <c r="B38" s="161">
        <v>15.1</v>
      </c>
      <c r="C38" s="162" t="s">
        <v>229</v>
      </c>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51"/>
    </row>
    <row r="39" spans="2:37" x14ac:dyDescent="0.25">
      <c r="B39" s="161">
        <v>16.100000000000001</v>
      </c>
      <c r="C39" s="162" t="s">
        <v>230</v>
      </c>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51"/>
    </row>
    <row r="40" spans="2:37" x14ac:dyDescent="0.25">
      <c r="B40" s="161">
        <v>17.100000000000001</v>
      </c>
      <c r="C40" s="162" t="s">
        <v>232</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51"/>
    </row>
    <row r="41" spans="2:37" x14ac:dyDescent="0.25">
      <c r="B41" s="161">
        <v>17.2</v>
      </c>
      <c r="C41" s="162" t="s">
        <v>231</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51"/>
    </row>
    <row r="42" spans="2:37" x14ac:dyDescent="0.25">
      <c r="B42" s="161">
        <v>18.100000000000001</v>
      </c>
      <c r="C42" s="162" t="s">
        <v>233</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51"/>
    </row>
    <row r="43" spans="2:37" x14ac:dyDescent="0.25">
      <c r="B43" s="161">
        <v>19.100000000000001</v>
      </c>
      <c r="C43" s="162" t="s">
        <v>234</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51"/>
    </row>
    <row r="44" spans="2:37" x14ac:dyDescent="0.25">
      <c r="B44" s="161">
        <v>19.2</v>
      </c>
      <c r="C44" s="162" t="s">
        <v>235</v>
      </c>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51"/>
    </row>
    <row r="45" spans="2:37" x14ac:dyDescent="0.25">
      <c r="B45" s="137"/>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53"/>
    </row>
  </sheetData>
  <sheetProtection sheet="1" objects="1" scenarios="1"/>
  <mergeCells count="9">
    <mergeCell ref="N13:S13"/>
    <mergeCell ref="T13:Y13"/>
    <mergeCell ref="Z13:AE13"/>
    <mergeCell ref="AF13:AK13"/>
    <mergeCell ref="B2:G2"/>
    <mergeCell ref="B3:C3"/>
    <mergeCell ref="D3:G3"/>
    <mergeCell ref="B13:G13"/>
    <mergeCell ref="H13:M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57B10B752F084BA8DB813B296FB27B" ma:contentTypeVersion="11" ma:contentTypeDescription="Create a new document." ma:contentTypeScope="" ma:versionID="4e94361c114d4c5b07ba9d619721a8d6">
  <xsd:schema xmlns:xsd="http://www.w3.org/2001/XMLSchema" xmlns:xs="http://www.w3.org/2001/XMLSchema" xmlns:p="http://schemas.microsoft.com/office/2006/metadata/properties" xmlns:ns2="c81b4b69-2fdc-4c4e-909f-0c008d05f230" xmlns:ns3="a7dbe1ce-d728-48be-9ca1-bdc9cbbc93e0" targetNamespace="http://schemas.microsoft.com/office/2006/metadata/properties" ma:root="true" ma:fieldsID="7ba5d047ad3c9cde4955be870737ec86" ns2:_="" ns3:_="">
    <xsd:import namespace="c81b4b69-2fdc-4c4e-909f-0c008d05f230"/>
    <xsd:import namespace="a7dbe1ce-d728-48be-9ca1-bdc9cbbc93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1b4b69-2fdc-4c4e-909f-0c008d05f2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dbe1ce-d728-48be-9ca1-bdc9cbbc93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3e90f22-73f5-424f-8268-3621b23e0fde}" ma:internalName="TaxCatchAll" ma:showField="CatchAllData" ma:web="a7dbe1ce-d728-48be-9ca1-bdc9cbbc93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7dbe1ce-d728-48be-9ca1-bdc9cbbc93e0" xsi:nil="true"/>
    <lcf76f155ced4ddcb4097134ff3c332f xmlns="c81b4b69-2fdc-4c4e-909f-0c008d05f2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70D966-0232-4647-8C76-2EEA19B17EB1}">
  <ds:schemaRefs>
    <ds:schemaRef ds:uri="http://schemas.microsoft.com/sharepoint/v3/contenttype/forms"/>
  </ds:schemaRefs>
</ds:datastoreItem>
</file>

<file path=customXml/itemProps2.xml><?xml version="1.0" encoding="utf-8"?>
<ds:datastoreItem xmlns:ds="http://schemas.openxmlformats.org/officeDocument/2006/customXml" ds:itemID="{02908E8C-B3A8-4132-AC16-C2E7CFAA8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1b4b69-2fdc-4c4e-909f-0c008d05f230"/>
    <ds:schemaRef ds:uri="a7dbe1ce-d728-48be-9ca1-bdc9cbbc9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F83621-827F-48B7-8221-F0E846FB6965}">
  <ds:schemaRefs>
    <ds:schemaRef ds:uri="http://schemas.openxmlformats.org/package/2006/metadata/core-properties"/>
    <ds:schemaRef ds:uri="http://purl.org/dc/elements/1.1/"/>
    <ds:schemaRef ds:uri="http://schemas.microsoft.com/office/2006/metadata/properties"/>
    <ds:schemaRef ds:uri="http://purl.org/dc/terms/"/>
    <ds:schemaRef ds:uri="a7dbe1ce-d728-48be-9ca1-bdc9cbbc93e0"/>
    <ds:schemaRef ds:uri="http://schemas.microsoft.com/office/infopath/2007/PartnerControls"/>
    <ds:schemaRef ds:uri="http://schemas.microsoft.com/office/2006/documentManagement/types"/>
    <ds:schemaRef ds:uri="c81b4b69-2fdc-4c4e-909f-0c008d05f2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Front page</vt:lpstr>
      <vt:lpstr>Assessment Tool</vt:lpstr>
      <vt:lpstr>Results Summary</vt:lpstr>
      <vt:lpstr>Backend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Dale</dc:creator>
  <cp:keywords/>
  <dc:description/>
  <cp:lastModifiedBy>Thomas Dale</cp:lastModifiedBy>
  <cp:revision/>
  <dcterms:created xsi:type="dcterms:W3CDTF">2023-02-12T17:42:53Z</dcterms:created>
  <dcterms:modified xsi:type="dcterms:W3CDTF">2023-05-25T10:25:35Z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0x0101007757B10B752F084BA8DB813B296FB27B</vt:lpwstr>
  </property>
  <property fmtid="{D5CDD505-2E9C-101B-9397-08002B2CF9AE}" pid="3" name="MediaServiceImageTags">
    <vt:lpwstr/>
  </property>
</Properties>
</file>